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FAP\FCIS 2024\FCIS Submission Templates\"/>
    </mc:Choice>
  </mc:AlternateContent>
  <xr:revisionPtr revIDLastSave="0" documentId="13_ncr:1_{91D5376E-ACEB-447F-931B-0FB47661E956}" xr6:coauthVersionLast="47" xr6:coauthVersionMax="47" xr10:uidLastSave="{00000000-0000-0000-0000-000000000000}"/>
  <bookViews>
    <workbookView xWindow="-28920" yWindow="1935" windowWidth="29040" windowHeight="17520" xr2:uid="{00000000-000D-0000-FFFF-FFFF00000000}"/>
  </bookViews>
  <sheets>
    <sheet name="Maintenance Needs FY2025" sheetId="1" r:id="rId1"/>
  </sheets>
  <definedNames>
    <definedName name="_Order1" hidden="1">255</definedName>
    <definedName name="_xlnm.Print_Area" localSheetId="0">'Maintenance Needs FY2025'!$A$1:$H$414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8" i="1" l="1"/>
  <c r="E256" i="1"/>
  <c r="E273" i="1"/>
  <c r="E299" i="1"/>
  <c r="E334" i="1"/>
  <c r="E347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46" i="1"/>
  <c r="E345" i="1"/>
  <c r="E344" i="1"/>
  <c r="E343" i="1"/>
  <c r="E342" i="1"/>
  <c r="E341" i="1"/>
  <c r="E340" i="1"/>
  <c r="E339" i="1"/>
  <c r="E338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G414" i="1"/>
  <c r="D414" i="1"/>
  <c r="G347" i="1"/>
  <c r="D347" i="1"/>
  <c r="G334" i="1"/>
  <c r="D334" i="1"/>
  <c r="G284" i="1"/>
  <c r="G281" i="1"/>
  <c r="D281" i="1"/>
  <c r="D299" i="1" s="1"/>
  <c r="G280" i="1"/>
  <c r="G273" i="1"/>
  <c r="D273" i="1"/>
  <c r="G256" i="1"/>
  <c r="D256" i="1"/>
  <c r="G188" i="1"/>
  <c r="D188" i="1"/>
  <c r="E416" i="1" l="1"/>
  <c r="D416" i="1"/>
  <c r="G299" i="1"/>
  <c r="G416" i="1" s="1"/>
</calcChain>
</file>

<file path=xl/sharedStrings.xml><?xml version="1.0" encoding="utf-8"?>
<sst xmlns="http://schemas.openxmlformats.org/spreadsheetml/2006/main" count="1132" uniqueCount="468">
  <si>
    <t>Maintenance Priorities</t>
  </si>
  <si>
    <t>ASU-Jonesboro</t>
  </si>
  <si>
    <t>Building Name</t>
  </si>
  <si>
    <t>Location</t>
  </si>
  <si>
    <t>Priority</t>
  </si>
  <si>
    <t>Critical Needs</t>
  </si>
  <si>
    <t>Year Built</t>
  </si>
  <si>
    <t>First National Bank Arena</t>
  </si>
  <si>
    <t>Main Campus (ASUJ)</t>
  </si>
  <si>
    <t>1987</t>
  </si>
  <si>
    <t>Art Annex</t>
  </si>
  <si>
    <t>1936</t>
  </si>
  <si>
    <t>Fine Arts</t>
  </si>
  <si>
    <t>1966</t>
  </si>
  <si>
    <t>Agriculture</t>
  </si>
  <si>
    <t>1975</t>
  </si>
  <si>
    <t>College Of Business</t>
  </si>
  <si>
    <t>1939</t>
  </si>
  <si>
    <t>Physical Education (HPESS)</t>
  </si>
  <si>
    <t>International English Studies</t>
  </si>
  <si>
    <t>1954</t>
  </si>
  <si>
    <t>Computer Science &amp; Math</t>
  </si>
  <si>
    <t>Fowler Performing Arts Center</t>
  </si>
  <si>
    <t>2001</t>
  </si>
  <si>
    <t>Lab Science East</t>
  </si>
  <si>
    <t>1968</t>
  </si>
  <si>
    <t>Library Complex - Tower</t>
  </si>
  <si>
    <t>1994</t>
  </si>
  <si>
    <t>Lab Science-West Wing</t>
  </si>
  <si>
    <t>Armory</t>
  </si>
  <si>
    <t>1956</t>
  </si>
  <si>
    <t>College of Nursing</t>
  </si>
  <si>
    <t>Administration</t>
  </si>
  <si>
    <t>1964</t>
  </si>
  <si>
    <t xml:space="preserve"> Facilities Management (Physic</t>
  </si>
  <si>
    <t>Arkansas Biosciences Institute</t>
  </si>
  <si>
    <t>2004</t>
  </si>
  <si>
    <t xml:space="preserve">Environmental Safety </t>
  </si>
  <si>
    <t>1993</t>
  </si>
  <si>
    <t>Information Technology Service</t>
  </si>
  <si>
    <t>Admin Annex</t>
  </si>
  <si>
    <t>1970</t>
  </si>
  <si>
    <t>Administration Addition</t>
  </si>
  <si>
    <t>1988</t>
  </si>
  <si>
    <t>Arkansas Hall</t>
  </si>
  <si>
    <t>1962</t>
  </si>
  <si>
    <t>ASU North Park Plaza</t>
  </si>
  <si>
    <t>1986</t>
  </si>
  <si>
    <t>Auxillary Band</t>
  </si>
  <si>
    <t>Baseball Facility</t>
  </si>
  <si>
    <t>Bearitage Farms Field Station</t>
  </si>
  <si>
    <t>2009</t>
  </si>
  <si>
    <t>Centennial Bank Athletics Oper</t>
  </si>
  <si>
    <t>2018</t>
  </si>
  <si>
    <t>Centennial Bank Stadium Expans</t>
  </si>
  <si>
    <t>2015</t>
  </si>
  <si>
    <t>Center Economic Development Bu</t>
  </si>
  <si>
    <t>Central Plant</t>
  </si>
  <si>
    <t>2010</t>
  </si>
  <si>
    <t>Chancellor's House</t>
  </si>
  <si>
    <t>1940</t>
  </si>
  <si>
    <t>Chancellor's Servery</t>
  </si>
  <si>
    <t>2013</t>
  </si>
  <si>
    <t>Childhood Dev &amp; Res Bldg A</t>
  </si>
  <si>
    <t>2007</t>
  </si>
  <si>
    <t>Childhood Dev &amp; Res Bldg B</t>
  </si>
  <si>
    <t>3505 Stella Duty House</t>
  </si>
  <si>
    <t>1950</t>
  </si>
  <si>
    <t>3507 Stella Duty House</t>
  </si>
  <si>
    <t>3509 Stella Duty House</t>
  </si>
  <si>
    <t>3510 Stella Duty House</t>
  </si>
  <si>
    <t xml:space="preserve">Collegiate Park Apts-1 </t>
  </si>
  <si>
    <t>1999</t>
  </si>
  <si>
    <t xml:space="preserve">Collegiate Park Apts-2 </t>
  </si>
  <si>
    <t>2000</t>
  </si>
  <si>
    <t xml:space="preserve">Collegiate Park Apts-3 </t>
  </si>
  <si>
    <t xml:space="preserve">Collegiate Park Apts-4 </t>
  </si>
  <si>
    <t xml:space="preserve">Collegiate Park Apts-5 </t>
  </si>
  <si>
    <t xml:space="preserve">Collegiate Park Apts-6 </t>
  </si>
  <si>
    <t xml:space="preserve">Collegiate Park Club House </t>
  </si>
  <si>
    <t>Cooper Alumni Center</t>
  </si>
  <si>
    <t>2006</t>
  </si>
  <si>
    <t>Delta Center for Economic Deve</t>
  </si>
  <si>
    <t>Dyess Colony Administration Bu</t>
  </si>
  <si>
    <t>1935</t>
  </si>
  <si>
    <t>Education / Communication</t>
  </si>
  <si>
    <t>1983</t>
  </si>
  <si>
    <t>Education Leadership</t>
  </si>
  <si>
    <t>Ellis House</t>
  </si>
  <si>
    <t>Equine Center Arena</t>
  </si>
  <si>
    <t>Equine Center Stall Barn</t>
  </si>
  <si>
    <t>Eugene W. Smith Hall</t>
  </si>
  <si>
    <t>Fac Housing 100 Academic</t>
  </si>
  <si>
    <t>Fac Housing 102 Academic</t>
  </si>
  <si>
    <t>Fac Housing 104 Academic</t>
  </si>
  <si>
    <t>Fac Housing 106 Academic</t>
  </si>
  <si>
    <t>Fac Housing 108 Academic</t>
  </si>
  <si>
    <t>Fac Housing 110 Academic</t>
  </si>
  <si>
    <t>Farm Animal Science Classroom</t>
  </si>
  <si>
    <t>Farm Animal Science Loafing Ba</t>
  </si>
  <si>
    <t>1981</t>
  </si>
  <si>
    <t>Farm Exhibition Barn</t>
  </si>
  <si>
    <t xml:space="preserve">Farm Feed Mill Complex </t>
  </si>
  <si>
    <t>Farm Greenhouses 1 &amp; 2</t>
  </si>
  <si>
    <t>Farm Petting Zoo - Beef Barn</t>
  </si>
  <si>
    <t>1957</t>
  </si>
  <si>
    <t>Farm Plant Science (Poultry)</t>
  </si>
  <si>
    <t>1974</t>
  </si>
  <si>
    <t>Farm Sheep Barn</t>
  </si>
  <si>
    <t>1990</t>
  </si>
  <si>
    <t>Farm Storage Building</t>
  </si>
  <si>
    <t>1969</t>
  </si>
  <si>
    <t>Farm Swine Complex Farrowing B</t>
  </si>
  <si>
    <t>1976</t>
  </si>
  <si>
    <t>Farm Swine Complex Finishing B</t>
  </si>
  <si>
    <t>Farm Swine Complex Shed (Gesta</t>
  </si>
  <si>
    <t>Football Administation</t>
  </si>
  <si>
    <t>1980</t>
  </si>
  <si>
    <t>Football Fieldhouse and New Ad</t>
  </si>
  <si>
    <t>2003</t>
  </si>
  <si>
    <t>Football Stadium</t>
  </si>
  <si>
    <t>Foundry (fine Arts)</t>
  </si>
  <si>
    <t>Honors Hall Bldg #1</t>
  </si>
  <si>
    <t>Honors Hall Bldg #2</t>
  </si>
  <si>
    <t>Honors Hall Bldg #3</t>
  </si>
  <si>
    <t>Honors Hall Bldg #4</t>
  </si>
  <si>
    <t>2012</t>
  </si>
  <si>
    <t>Honors Hall Commons Bldg</t>
  </si>
  <si>
    <t>Housing Single Family 103 Driv</t>
  </si>
  <si>
    <t>Housing Single Family 105 Driv</t>
  </si>
  <si>
    <t>Housing Single Family 106 Driv</t>
  </si>
  <si>
    <t>Housing Single Family 108 Driv</t>
  </si>
  <si>
    <t>Housing Single Family 110 Driv</t>
  </si>
  <si>
    <t>Housing Single Family 112 Driv</t>
  </si>
  <si>
    <t>Housing Single Family 114 Driv</t>
  </si>
  <si>
    <t>Housing Single Family 116 Driv</t>
  </si>
  <si>
    <t>Housing Single Family 118 Driv</t>
  </si>
  <si>
    <t>Housing Single Family 2502 Osa</t>
  </si>
  <si>
    <t>Housing Single Family 2503 Qua</t>
  </si>
  <si>
    <t>Housing Single Family 2504 Osa</t>
  </si>
  <si>
    <t>Housing Single Family 2505 Qua</t>
  </si>
  <si>
    <t>Housing Single Family 2506 Osa</t>
  </si>
  <si>
    <t>Housing Single Family 2507 Qua</t>
  </si>
  <si>
    <t>Housing Single Family 2509 Qua</t>
  </si>
  <si>
    <t>Housing Single Family 2511 Qua</t>
  </si>
  <si>
    <t>Humanities &amp; Social Sciences</t>
  </si>
  <si>
    <t>Intramural Storage</t>
  </si>
  <si>
    <t>Johnny Cash Boyhood Home</t>
  </si>
  <si>
    <t>Kays Hall Dormitory</t>
  </si>
  <si>
    <t>Lakeport Classroom</t>
  </si>
  <si>
    <t>2002</t>
  </si>
  <si>
    <t>Lakeport Plantation-Johnson Ho</t>
  </si>
  <si>
    <t>1859</t>
  </si>
  <si>
    <t>Library Complex - Orig Bldg</t>
  </si>
  <si>
    <t>1963</t>
  </si>
  <si>
    <t>Library Museum - LRC</t>
  </si>
  <si>
    <t>1978</t>
  </si>
  <si>
    <t>North Park Quads - Building #1</t>
  </si>
  <si>
    <t>North Park Quads - Building #2</t>
  </si>
  <si>
    <t>North Park Quads - Building #3</t>
  </si>
  <si>
    <t>North Park Quads - Building #4</t>
  </si>
  <si>
    <t>North Park Quads - Building #5</t>
  </si>
  <si>
    <t>North Park Quads - Commons Bld</t>
  </si>
  <si>
    <t>North Parking Deck</t>
  </si>
  <si>
    <t>Paragould Campus</t>
  </si>
  <si>
    <t>Paragould</t>
  </si>
  <si>
    <t>Pfeiffer-Janes Carriage House</t>
  </si>
  <si>
    <t>1910</t>
  </si>
  <si>
    <t>Pfeiffer-Janes House</t>
  </si>
  <si>
    <t>President's Barn</t>
  </si>
  <si>
    <t>1948</t>
  </si>
  <si>
    <t>Pump House - Pfeifer Hemingway</t>
  </si>
  <si>
    <t>Radio Tower Building I</t>
  </si>
  <si>
    <t>Radio Tower Building Ii</t>
  </si>
  <si>
    <t>Red Wolf Apartment Commons Bld</t>
  </si>
  <si>
    <t>Red Wolf Den Apartment Bldg #1</t>
  </si>
  <si>
    <t>Red Wolf Den Apartment Bldg #2</t>
  </si>
  <si>
    <t>Red Wolf Den Apartment Bldg #3</t>
  </si>
  <si>
    <t>Red WOLF Student Recreation Ce</t>
  </si>
  <si>
    <t>Reng Student Services Complex</t>
  </si>
  <si>
    <t>Residence Life Office and Supp</t>
  </si>
  <si>
    <t>1997</t>
  </si>
  <si>
    <t>Reynolds Center for Health Sci</t>
  </si>
  <si>
    <t>Rifle Range</t>
  </si>
  <si>
    <t>1972</t>
  </si>
  <si>
    <t>ROTC Living Learning Community</t>
  </si>
  <si>
    <t>Soccer &amp; Tennis Facility</t>
  </si>
  <si>
    <t>Soccer Complex (Prior Use)</t>
  </si>
  <si>
    <t>Sorority Housing #1</t>
  </si>
  <si>
    <t>Sorority Housing #2</t>
  </si>
  <si>
    <t>Sorority Housing #3</t>
  </si>
  <si>
    <t>Sorority Housing #4</t>
  </si>
  <si>
    <t>Sorority Housing #5</t>
  </si>
  <si>
    <t>Southern Tenant Farmers Museum</t>
  </si>
  <si>
    <t>1920</t>
  </si>
  <si>
    <t>STEM Living Learning Community</t>
  </si>
  <si>
    <t>Storage-Economic Development</t>
  </si>
  <si>
    <t>1995</t>
  </si>
  <si>
    <t>Student Activities Center</t>
  </si>
  <si>
    <t>2014</t>
  </si>
  <si>
    <t>Student Health Center</t>
  </si>
  <si>
    <t>Student Pavilion</t>
  </si>
  <si>
    <t>Track Complex</t>
  </si>
  <si>
    <t>University Hall Dormitory</t>
  </si>
  <si>
    <t>University Police</t>
  </si>
  <si>
    <t>V.C. Kays House</t>
  </si>
  <si>
    <t>1947</t>
  </si>
  <si>
    <t>Village Apartments - Alpine</t>
  </si>
  <si>
    <t>Village Apartments - Birch</t>
  </si>
  <si>
    <t>Village Apartments - Cedar</t>
  </si>
  <si>
    <t>Village Apartments - Douglas</t>
  </si>
  <si>
    <t>Village Apartments - Oak</t>
  </si>
  <si>
    <t>Village Apartments - Pine</t>
  </si>
  <si>
    <t>Village Apartments - Quince</t>
  </si>
  <si>
    <t>Village Apartments - Raintree</t>
  </si>
  <si>
    <t>Village Apartments - Spruce</t>
  </si>
  <si>
    <t>Village Apartments - Tinne</t>
  </si>
  <si>
    <t>Village Apartments - Umbrella</t>
  </si>
  <si>
    <t>Village Apartments - Virginia</t>
  </si>
  <si>
    <t>Village Apartments - Willow</t>
  </si>
  <si>
    <t>Village Apartments - Yellow Wo</t>
  </si>
  <si>
    <t>Village Apartments - Zelcova</t>
  </si>
  <si>
    <t>Village Apartments-Aspen</t>
  </si>
  <si>
    <t>Village Apartments-Balsa</t>
  </si>
  <si>
    <t>Village Apartments-Cypress</t>
  </si>
  <si>
    <t>Village Apartments-Dogwood</t>
  </si>
  <si>
    <t>Village Apartments-Elm</t>
  </si>
  <si>
    <t>Village Apartments-Franklin</t>
  </si>
  <si>
    <t>Village Apartments-Ginkgo</t>
  </si>
  <si>
    <t>Village Apartments-Hickory</t>
  </si>
  <si>
    <t>Village Apartments-Ironwood</t>
  </si>
  <si>
    <t>Village Apartments-Juniper</t>
  </si>
  <si>
    <t>Village Apartments-Katsura</t>
  </si>
  <si>
    <t>Village Apartments-Linden</t>
  </si>
  <si>
    <t>Village Apartments-Magnolia</t>
  </si>
  <si>
    <t>Village Apartments-Ninebark</t>
  </si>
  <si>
    <t>Welcome Center</t>
  </si>
  <si>
    <t>Wilson Advising Center</t>
  </si>
  <si>
    <t>Wilson Hall</t>
  </si>
  <si>
    <t>1932</t>
  </si>
  <si>
    <t>ASU-Beebe</t>
  </si>
  <si>
    <t>Owen Center / Fine Arts</t>
  </si>
  <si>
    <t>ASU Beebe Campus</t>
  </si>
  <si>
    <t>State Hall</t>
  </si>
  <si>
    <t>1938</t>
  </si>
  <si>
    <t>Owen. Center Phase III</t>
  </si>
  <si>
    <t>1982</t>
  </si>
  <si>
    <t>Main Building Phase II</t>
  </si>
  <si>
    <t>ASU Searcy</t>
  </si>
  <si>
    <t>Bloodworth Nursing I</t>
  </si>
  <si>
    <t>Abington Library</t>
  </si>
  <si>
    <t>1973</t>
  </si>
  <si>
    <t>Welding</t>
  </si>
  <si>
    <t>1977</t>
  </si>
  <si>
    <t xml:space="preserve">Business &amp; Agriculture </t>
  </si>
  <si>
    <t>Auto Body Shop</t>
  </si>
  <si>
    <t>HVAC Shop</t>
  </si>
  <si>
    <t>Farm House</t>
  </si>
  <si>
    <t>Latimer Building</t>
  </si>
  <si>
    <t>ASU Heber Springs</t>
  </si>
  <si>
    <t>Univ. Center Phase I</t>
  </si>
  <si>
    <t>Adult Educaton</t>
  </si>
  <si>
    <t>Advanced Tech Center</t>
  </si>
  <si>
    <t>1991</t>
  </si>
  <si>
    <t>Grounds Shop</t>
  </si>
  <si>
    <t>Main Building Phase III</t>
  </si>
  <si>
    <t>Drilling Program Office</t>
  </si>
  <si>
    <t>1979</t>
  </si>
  <si>
    <t>Main Building Phase IV</t>
  </si>
  <si>
    <t>1996</t>
  </si>
  <si>
    <t>Univ. Center Phase II</t>
  </si>
  <si>
    <t>Human Resources</t>
  </si>
  <si>
    <t>Automotive</t>
  </si>
  <si>
    <t>1965</t>
  </si>
  <si>
    <t>Ruth L Couch  Bldg.</t>
  </si>
  <si>
    <t>England Center</t>
  </si>
  <si>
    <t>Agri Tech Building</t>
  </si>
  <si>
    <t>Owen Center / P.E.</t>
  </si>
  <si>
    <t>Storage I</t>
  </si>
  <si>
    <t>Academic Building</t>
  </si>
  <si>
    <t>Administration / Student Servi</t>
  </si>
  <si>
    <t>Admissions</t>
  </si>
  <si>
    <t>1934</t>
  </si>
  <si>
    <t>Advanced Tech Center Addition</t>
  </si>
  <si>
    <t>Agri Tech Building Addition</t>
  </si>
  <si>
    <t>Agri Tech Shop/Lab</t>
  </si>
  <si>
    <t>Bloodworth Nursing II</t>
  </si>
  <si>
    <t>Center Street Storage</t>
  </si>
  <si>
    <t>Diesel Shop</t>
  </si>
  <si>
    <t>2008</t>
  </si>
  <si>
    <t>England Center Addition</t>
  </si>
  <si>
    <t>Farm Classroom / Arena</t>
  </si>
  <si>
    <t>Farm Storage / Shop</t>
  </si>
  <si>
    <t>Hay Barn</t>
  </si>
  <si>
    <t>Horizon Hall</t>
  </si>
  <si>
    <t>2011</t>
  </si>
  <si>
    <t>Howell Center</t>
  </si>
  <si>
    <t>Howell Center Addition</t>
  </si>
  <si>
    <t>Legacy Hall</t>
  </si>
  <si>
    <t>Main Building Phase I</t>
  </si>
  <si>
    <t>Main Building Phase V</t>
  </si>
  <si>
    <t>Maintenance Shop</t>
  </si>
  <si>
    <t>Pavillion</t>
  </si>
  <si>
    <t>Purchasing / Physical Plant</t>
  </si>
  <si>
    <t>Rent House #2 Iowa St.1201</t>
  </si>
  <si>
    <t>Rent House #4 Center St.</t>
  </si>
  <si>
    <t>1951</t>
  </si>
  <si>
    <t>Rent House #6 1108 Indiana</t>
  </si>
  <si>
    <t>Rent House #7 Indiana 1106</t>
  </si>
  <si>
    <t>1967</t>
  </si>
  <si>
    <t>Rent House 8 Indiana</t>
  </si>
  <si>
    <t>Rent House Davis St.</t>
  </si>
  <si>
    <t>Science Building</t>
  </si>
  <si>
    <t>Shurley Greenhouse</t>
  </si>
  <si>
    <t>Storage</t>
  </si>
  <si>
    <t>Student Center</t>
  </si>
  <si>
    <t>Student Center Additon</t>
  </si>
  <si>
    <t>Technology East</t>
  </si>
  <si>
    <t>Technology West</t>
  </si>
  <si>
    <t>Vet-Tech</t>
  </si>
  <si>
    <t>ASU-Mountain Home</t>
  </si>
  <si>
    <t>Roller Hall</t>
  </si>
  <si>
    <t>The Main Campus</t>
  </si>
  <si>
    <t>Dryer Hall</t>
  </si>
  <si>
    <t>First National Hall</t>
  </si>
  <si>
    <t>McClain Hall</t>
  </si>
  <si>
    <t>Maintenance Building</t>
  </si>
  <si>
    <t>Health Sciences</t>
  </si>
  <si>
    <t>Maintenance Pole Barn</t>
  </si>
  <si>
    <t>1985</t>
  </si>
  <si>
    <t>Pole Barn #2</t>
  </si>
  <si>
    <t>Vada Sheid CDC</t>
  </si>
  <si>
    <t>human resource office</t>
  </si>
  <si>
    <t>1960</t>
  </si>
  <si>
    <t>career pathways</t>
  </si>
  <si>
    <t>asumh technical building</t>
  </si>
  <si>
    <t>ASU Mid-South</t>
  </si>
  <si>
    <t>Reynold's Building</t>
  </si>
  <si>
    <t>University Center</t>
  </si>
  <si>
    <t xml:space="preserve">Marion Berry Renewable Energy </t>
  </si>
  <si>
    <t>One Stop Center</t>
  </si>
  <si>
    <t>Fidelity Carlson House</t>
  </si>
  <si>
    <t>Administration Building</t>
  </si>
  <si>
    <t>Airframes &amp; Power Plant</t>
  </si>
  <si>
    <t>2016</t>
  </si>
  <si>
    <t>Portable Classroom 3</t>
  </si>
  <si>
    <t>Allied Health</t>
  </si>
  <si>
    <t>ADWIRED Center</t>
  </si>
  <si>
    <t>Incubator Kitchen and Classroo</t>
  </si>
  <si>
    <t>Physical Plant</t>
  </si>
  <si>
    <t>Magruder Hall</t>
  </si>
  <si>
    <t>Southland Greyhound</t>
  </si>
  <si>
    <t>Wellness &amp; Fema Safe House</t>
  </si>
  <si>
    <t>Workforce Technology Center</t>
  </si>
  <si>
    <t>Welding - Annex</t>
  </si>
  <si>
    <t>Portable Classroom 1</t>
  </si>
  <si>
    <t>2005</t>
  </si>
  <si>
    <t>Portable Classroom 2</t>
  </si>
  <si>
    <t>Portable Classroom 4</t>
  </si>
  <si>
    <t>Portable Classroom 5</t>
  </si>
  <si>
    <t>Physical Plant Annex</t>
  </si>
  <si>
    <t>ASU-Newport</t>
  </si>
  <si>
    <t>Walton Hall Phase I</t>
  </si>
  <si>
    <t>ASUN Newport Campus</t>
  </si>
  <si>
    <t>Walton Hall Phase II</t>
  </si>
  <si>
    <t>Health Occupation/WTC Phase I</t>
  </si>
  <si>
    <t>ASUN Jonesboro Campus</t>
  </si>
  <si>
    <t>Center For The Arts</t>
  </si>
  <si>
    <t>HVLT Classroom</t>
  </si>
  <si>
    <t>Student / Community Center</t>
  </si>
  <si>
    <t>Walton Hall Phase III</t>
  </si>
  <si>
    <t>White River Hall</t>
  </si>
  <si>
    <t>Physical Plant Building</t>
  </si>
  <si>
    <t>Health Occupation/WTC Phase II</t>
  </si>
  <si>
    <t>Walton Hall Phase IV</t>
  </si>
  <si>
    <t>Administration - Bldg A</t>
  </si>
  <si>
    <t>ASUN Marked Tree Campus</t>
  </si>
  <si>
    <t>Auto Technology - Bldg B</t>
  </si>
  <si>
    <t>Elect/Energy/Welding - Bldg C</t>
  </si>
  <si>
    <t>Truck Driver Training</t>
  </si>
  <si>
    <t>Diesel Technology</t>
  </si>
  <si>
    <t>Business Transportation Techno</t>
  </si>
  <si>
    <t>Bus Education - Bldg D</t>
  </si>
  <si>
    <t>Maintenance/Storage Bldg.</t>
  </si>
  <si>
    <t>Collision Repair Tech Center</t>
  </si>
  <si>
    <t>Storage Building</t>
  </si>
  <si>
    <t>Physical Plant Storage</t>
  </si>
  <si>
    <t>Welding Annex</t>
  </si>
  <si>
    <t>HVLT Equipment Storage</t>
  </si>
  <si>
    <t>Warehouse Storage</t>
  </si>
  <si>
    <t>Nursing and Allied Health Buil</t>
  </si>
  <si>
    <t>Paint Thinner Building</t>
  </si>
  <si>
    <t>Fowler Family Hospitality Buil</t>
  </si>
  <si>
    <t>Dwelling</t>
  </si>
  <si>
    <t>ASU Three-Rivers</t>
  </si>
  <si>
    <t>Instructional Technology</t>
  </si>
  <si>
    <t>Administration/ Classroom</t>
  </si>
  <si>
    <t>COSMETOLOGYBUILDING</t>
  </si>
  <si>
    <t>CAST</t>
  </si>
  <si>
    <t>Masonry Storage</t>
  </si>
  <si>
    <t>StorageBarn</t>
  </si>
  <si>
    <t>The Main Cameus</t>
  </si>
  <si>
    <t>Henderson State University</t>
  </si>
  <si>
    <t>West Hall</t>
  </si>
  <si>
    <t>Main Campus</t>
  </si>
  <si>
    <t>Huie Library</t>
  </si>
  <si>
    <t>East Hall</t>
  </si>
  <si>
    <t>Caplinger Airway Science</t>
  </si>
  <si>
    <t>University Place</t>
  </si>
  <si>
    <t>Education Center</t>
  </si>
  <si>
    <t>Dining Hall</t>
  </si>
  <si>
    <t>Simonson Biological Field Stat</t>
  </si>
  <si>
    <t>Reynolds Science Center</t>
  </si>
  <si>
    <t>Maintenance Shops</t>
  </si>
  <si>
    <t>Reddie Villas</t>
  </si>
  <si>
    <t>Capt. Henderson House</t>
  </si>
  <si>
    <t>Evans Hall</t>
  </si>
  <si>
    <t>Ridge Point</t>
  </si>
  <si>
    <t>Sturgis Hall</t>
  </si>
  <si>
    <t>Garrison Center</t>
  </si>
  <si>
    <t>Foster Hall Technology Center</t>
  </si>
  <si>
    <t>Womack</t>
  </si>
  <si>
    <t>Wells HPER</t>
  </si>
  <si>
    <t>Smith Hall</t>
  </si>
  <si>
    <t>Newberry Hall</t>
  </si>
  <si>
    <t>Caddo Hall</t>
  </si>
  <si>
    <t>Mooney Hall</t>
  </si>
  <si>
    <t>Russell Fine Arts Center</t>
  </si>
  <si>
    <t>McBrien Hall</t>
  </si>
  <si>
    <t>International House</t>
  </si>
  <si>
    <t>Field House</t>
  </si>
  <si>
    <t>Hickory House</t>
  </si>
  <si>
    <t>Power Plant</t>
  </si>
  <si>
    <t>Newberry House</t>
  </si>
  <si>
    <t>Jane Ross House</t>
  </si>
  <si>
    <t>Proctor Hall</t>
  </si>
  <si>
    <t>Ramsauer House</t>
  </si>
  <si>
    <t>Barkman House</t>
  </si>
  <si>
    <t>Meier House</t>
  </si>
  <si>
    <t>Meeks House</t>
  </si>
  <si>
    <t>Barkman House Storage</t>
  </si>
  <si>
    <t>Jane Ross Garage</t>
  </si>
  <si>
    <t>Turrentine House</t>
  </si>
  <si>
    <t>Jane Ross Pool House</t>
  </si>
  <si>
    <t>Capt. Henderson Mech</t>
  </si>
  <si>
    <t>Delores Brumfield White So</t>
  </si>
  <si>
    <t>Reynolds Chemical Storage</t>
  </si>
  <si>
    <t>Baseball Press Box</t>
  </si>
  <si>
    <t>Bettye Wallace Tennis Center</t>
  </si>
  <si>
    <t>Carpenter-Haygood Stadium</t>
  </si>
  <si>
    <t>Caddo Boiler</t>
  </si>
  <si>
    <t>Capt. Henderson Storage</t>
  </si>
  <si>
    <t>Car Shed</t>
  </si>
  <si>
    <t>Charles D. Dunn Recreation Cen</t>
  </si>
  <si>
    <t>Clay Storage</t>
  </si>
  <si>
    <t>Edwards House</t>
  </si>
  <si>
    <t>Equipment Shed</t>
  </si>
  <si>
    <t>Formby  Athletic Center</t>
  </si>
  <si>
    <t>Greenhouse (Reynolds)</t>
  </si>
  <si>
    <t>Horton House</t>
  </si>
  <si>
    <t>Huneycutt House</t>
  </si>
  <si>
    <t>Nursing Building</t>
  </si>
  <si>
    <t>Physical Plant Warehouse</t>
  </si>
  <si>
    <t>Smith Garner House</t>
  </si>
  <si>
    <t>Warehouse</t>
  </si>
  <si>
    <t>FY2018 Maintenance Needs</t>
  </si>
  <si>
    <t>HEPI Adjusted Maintenance Needs</t>
  </si>
  <si>
    <t>Requested Maintenance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</si>
</sst>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[$-1010409]&quot;$&quot;#,##0;\(&quot;$&quot;#,##0\)"/>
  </numFmts>
  <fonts count="10" x14ac:knownFonts="1">
    <font>
      <sz val="10"/>
      <name val="Arial"/>
    </font>
    <font>
      <b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6" fillId="0" borderId="0">
      <alignment wrapText="1"/>
    </xf>
  </cellStyleXfs>
  <cellXfs count="4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quotePrefix="1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3" fillId="2" borderId="0" xfId="0" applyFont="1" applyFill="1" applyAlignment="1">
      <alignment horizontal="left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7" fillId="2" borderId="5" xfId="1" applyFont="1" applyFill="1" applyBorder="1" applyAlignment="1">
      <alignment vertical="center" wrapText="1"/>
    </xf>
    <xf numFmtId="164" fontId="7" fillId="2" borderId="5" xfId="1" applyNumberFormat="1" applyFont="1" applyFill="1" applyBorder="1" applyAlignment="1">
      <alignment vertical="center" wrapText="1"/>
    </xf>
    <xf numFmtId="165" fontId="7" fillId="2" borderId="5" xfId="1" applyNumberFormat="1" applyFont="1" applyFill="1" applyBorder="1" applyAlignment="1">
      <alignment vertical="center" wrapText="1"/>
    </xf>
    <xf numFmtId="0" fontId="7" fillId="2" borderId="0" xfId="1" applyFont="1" applyFill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0" fontId="0" fillId="0" borderId="0" xfId="0" applyAlignment="1">
      <alignment wrapText="1"/>
    </xf>
    <xf numFmtId="0" fontId="7" fillId="2" borderId="0" xfId="1" applyFont="1" applyFill="1" applyAlignment="1">
      <alignment vertical="center" wrapText="1"/>
    </xf>
    <xf numFmtId="164" fontId="7" fillId="2" borderId="0" xfId="1" applyNumberFormat="1" applyFont="1" applyFill="1" applyAlignment="1">
      <alignment vertical="center" wrapText="1"/>
    </xf>
    <xf numFmtId="165" fontId="7" fillId="2" borderId="0" xfId="1" applyNumberFormat="1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164" fontId="7" fillId="2" borderId="0" xfId="0" applyNumberFormat="1" applyFont="1" applyFill="1" applyAlignment="1">
      <alignment vertical="center" wrapText="1"/>
    </xf>
    <xf numFmtId="165" fontId="8" fillId="2" borderId="0" xfId="0" applyNumberFormat="1" applyFont="1" applyFill="1" applyAlignment="1">
      <alignment vertical="center" wrapText="1"/>
    </xf>
    <xf numFmtId="0" fontId="7" fillId="2" borderId="0" xfId="0" applyFont="1" applyFill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9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0" fontId="7" fillId="2" borderId="0" xfId="1" applyFont="1" applyFill="1" applyAlignment="1">
      <alignment horizontal="left" vertical="center" wrapText="1"/>
    </xf>
    <xf numFmtId="165" fontId="7" fillId="2" borderId="0" xfId="1" applyNumberFormat="1" applyFont="1" applyFill="1" applyAlignment="1">
      <alignment horizontal="right" vertical="center" wrapText="1"/>
    </xf>
    <xf numFmtId="165" fontId="8" fillId="2" borderId="0" xfId="0" applyNumberFormat="1" applyFont="1" applyFill="1" applyAlignment="1">
      <alignment horizontal="right" vertical="center" wrapText="1"/>
    </xf>
    <xf numFmtId="0" fontId="7" fillId="2" borderId="5" xfId="0" applyFont="1" applyFill="1" applyBorder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 wrapText="1"/>
    </xf>
    <xf numFmtId="0" fontId="9" fillId="2" borderId="0" xfId="0" applyFont="1" applyFill="1" applyAlignment="1">
      <alignment vertical="top" wrapText="1"/>
    </xf>
    <xf numFmtId="165" fontId="7" fillId="0" borderId="0" xfId="1" applyNumberFormat="1" applyFont="1" applyAlignment="1">
      <alignment horizontal="right" vertical="center" wrapText="1"/>
    </xf>
    <xf numFmtId="0" fontId="3" fillId="4" borderId="0" xfId="0" applyFont="1" applyFill="1"/>
    <xf numFmtId="165" fontId="3" fillId="2" borderId="0" xfId="0" applyNumberFormat="1" applyFont="1" applyFill="1"/>
    <xf numFmtId="0" fontId="4" fillId="2" borderId="0" xfId="0" quotePrefix="1" applyFont="1" applyFill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9525</xdr:rowOff>
    </xdr:from>
    <xdr:to>
      <xdr:col>3</xdr:col>
      <xdr:colOff>98484</xdr:colOff>
      <xdr:row>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F30133-1B21-45DC-998F-FE2DB7B17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9525"/>
          <a:ext cx="1098609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C416"/>
  <sheetViews>
    <sheetView tabSelected="1" workbookViewId="0">
      <selection activeCell="E188" sqref="E188"/>
    </sheetView>
  </sheetViews>
  <sheetFormatPr defaultColWidth="8.85546875" defaultRowHeight="15" x14ac:dyDescent="0.25"/>
  <cols>
    <col min="1" max="1" width="25.140625" style="2" bestFit="1" customWidth="1"/>
    <col min="2" max="2" width="20.42578125" style="2" bestFit="1" customWidth="1"/>
    <col min="3" max="3" width="7.42578125" style="2" bestFit="1" customWidth="1"/>
    <col min="4" max="6" width="15.42578125" style="2" customWidth="1"/>
    <col min="7" max="7" width="14.140625" style="2" customWidth="1"/>
    <col min="8" max="15" width="7.42578125" style="2" customWidth="1"/>
    <col min="16" max="16" width="8.85546875" style="2"/>
    <col min="17" max="17" width="25.140625" style="2" bestFit="1" customWidth="1"/>
    <col min="18" max="18" width="15.7109375" style="2" bestFit="1" customWidth="1"/>
    <col min="19" max="19" width="3.42578125" style="2" bestFit="1" customWidth="1"/>
    <col min="20" max="20" width="9.42578125" style="2" bestFit="1" customWidth="1"/>
    <col min="21" max="21" width="8.7109375" style="2" bestFit="1" customWidth="1"/>
    <col min="22" max="22" width="4.42578125" style="2" bestFit="1" customWidth="1"/>
    <col min="23" max="16384" width="8.85546875" style="2"/>
  </cols>
  <sheetData>
    <row r="1" spans="1:15" x14ac:dyDescent="0.25">
      <c r="A1" s="1"/>
    </row>
    <row r="5" spans="1:15" ht="15.75" customHeight="1" x14ac:dyDescent="0.3">
      <c r="A5" s="43" t="s">
        <v>0</v>
      </c>
      <c r="B5" s="43"/>
      <c r="C5" s="43"/>
      <c r="D5" s="43"/>
      <c r="E5" s="43"/>
      <c r="F5" s="43"/>
      <c r="G5" s="43"/>
      <c r="H5" s="43"/>
      <c r="I5" s="3"/>
      <c r="J5" s="3"/>
      <c r="K5" s="3"/>
      <c r="L5" s="3"/>
      <c r="M5" s="3"/>
      <c r="N5" s="3"/>
      <c r="O5" s="3"/>
    </row>
    <row r="6" spans="1:15" ht="15.75" customHeight="1" x14ac:dyDescent="0.3">
      <c r="A6" s="3"/>
      <c r="B6" s="3"/>
      <c r="C6" s="3"/>
      <c r="D6" s="3"/>
      <c r="E6" s="3"/>
      <c r="F6" s="3"/>
      <c r="G6" s="3"/>
    </row>
    <row r="7" spans="1:15" ht="12.75" customHeight="1" thickBot="1" x14ac:dyDescent="0.3">
      <c r="A7" s="4" t="s">
        <v>1</v>
      </c>
      <c r="B7" s="5"/>
      <c r="C7" s="6"/>
    </row>
    <row r="8" spans="1:15" ht="45.75" thickBot="1" x14ac:dyDescent="0.3">
      <c r="A8" s="7" t="s">
        <v>2</v>
      </c>
      <c r="B8" s="8" t="s">
        <v>3</v>
      </c>
      <c r="C8" s="8" t="s">
        <v>4</v>
      </c>
      <c r="D8" s="8" t="s">
        <v>465</v>
      </c>
      <c r="E8" s="8" t="s">
        <v>466</v>
      </c>
      <c r="F8" s="8" t="s">
        <v>467</v>
      </c>
      <c r="G8" s="8" t="s">
        <v>5</v>
      </c>
      <c r="H8" s="9" t="s">
        <v>6</v>
      </c>
      <c r="I8" s="10"/>
      <c r="J8" s="11"/>
      <c r="K8" s="11"/>
      <c r="L8" s="11"/>
      <c r="M8" s="11"/>
      <c r="N8" s="11"/>
      <c r="O8" s="11"/>
    </row>
    <row r="9" spans="1:15" s="17" customFormat="1" ht="12.75" customHeight="1" x14ac:dyDescent="0.2">
      <c r="A9" s="12" t="s">
        <v>7</v>
      </c>
      <c r="B9" s="12" t="s">
        <v>8</v>
      </c>
      <c r="C9" s="13">
        <v>1</v>
      </c>
      <c r="D9" s="14">
        <v>19173699.160399999</v>
      </c>
      <c r="E9" s="14">
        <f>(D9*1.1788)</f>
        <v>22601956.57027952</v>
      </c>
      <c r="F9" s="14"/>
      <c r="G9" s="14">
        <v>1225000</v>
      </c>
      <c r="H9" s="15" t="s">
        <v>9</v>
      </c>
      <c r="I9" s="16"/>
    </row>
    <row r="10" spans="1:15" s="17" customFormat="1" ht="12.75" customHeight="1" x14ac:dyDescent="0.2">
      <c r="A10" s="18" t="s">
        <v>10</v>
      </c>
      <c r="B10" s="18" t="s">
        <v>8</v>
      </c>
      <c r="C10" s="19">
        <v>2</v>
      </c>
      <c r="D10" s="20">
        <v>2188036.2156000002</v>
      </c>
      <c r="E10" s="20">
        <f t="shared" ref="E10:E73" si="0">(D10*1.1788)</f>
        <v>2579257.0909492807</v>
      </c>
      <c r="F10" s="20"/>
      <c r="G10" s="20">
        <v>730000</v>
      </c>
      <c r="H10" s="15" t="s">
        <v>11</v>
      </c>
      <c r="I10" s="16"/>
    </row>
    <row r="11" spans="1:15" s="17" customFormat="1" ht="12.75" customHeight="1" x14ac:dyDescent="0.2">
      <c r="A11" s="18" t="s">
        <v>12</v>
      </c>
      <c r="B11" s="18" t="s">
        <v>8</v>
      </c>
      <c r="C11" s="19">
        <v>3</v>
      </c>
      <c r="D11" s="20">
        <v>5185823.2850000001</v>
      </c>
      <c r="E11" s="20">
        <f t="shared" si="0"/>
        <v>6113048.4883580003</v>
      </c>
      <c r="F11" s="20"/>
      <c r="G11" s="20">
        <v>475000</v>
      </c>
      <c r="H11" s="15" t="s">
        <v>13</v>
      </c>
      <c r="I11" s="16"/>
    </row>
    <row r="12" spans="1:15" s="17" customFormat="1" ht="12.75" customHeight="1" x14ac:dyDescent="0.2">
      <c r="A12" s="18" t="s">
        <v>14</v>
      </c>
      <c r="B12" s="18" t="s">
        <v>8</v>
      </c>
      <c r="C12" s="19">
        <v>4</v>
      </c>
      <c r="D12" s="20">
        <v>9023523.8504000008</v>
      </c>
      <c r="E12" s="20">
        <f t="shared" si="0"/>
        <v>10636929.914851522</v>
      </c>
      <c r="F12" s="20"/>
      <c r="G12" s="20">
        <v>915000</v>
      </c>
      <c r="H12" s="15" t="s">
        <v>15</v>
      </c>
      <c r="I12" s="16"/>
    </row>
    <row r="13" spans="1:15" s="17" customFormat="1" ht="12.75" customHeight="1" x14ac:dyDescent="0.2">
      <c r="A13" s="18" t="s">
        <v>16</v>
      </c>
      <c r="B13" s="18" t="s">
        <v>8</v>
      </c>
      <c r="C13" s="19">
        <v>5</v>
      </c>
      <c r="D13" s="20">
        <v>3347904.8949000002</v>
      </c>
      <c r="E13" s="20">
        <f t="shared" si="0"/>
        <v>3946510.2901081205</v>
      </c>
      <c r="F13" s="20"/>
      <c r="G13" s="20">
        <v>765000</v>
      </c>
      <c r="H13" s="15" t="s">
        <v>17</v>
      </c>
      <c r="I13" s="16"/>
    </row>
    <row r="14" spans="1:15" s="17" customFormat="1" ht="12.75" customHeight="1" x14ac:dyDescent="0.2">
      <c r="A14" s="18" t="s">
        <v>18</v>
      </c>
      <c r="B14" s="18" t="s">
        <v>8</v>
      </c>
      <c r="C14" s="19">
        <v>6</v>
      </c>
      <c r="D14" s="20">
        <v>11984381.892000001</v>
      </c>
      <c r="E14" s="20">
        <f t="shared" si="0"/>
        <v>14127189.374289602</v>
      </c>
      <c r="F14" s="20"/>
      <c r="G14" s="20">
        <v>275000</v>
      </c>
      <c r="H14" s="15" t="s">
        <v>15</v>
      </c>
      <c r="I14" s="16"/>
    </row>
    <row r="15" spans="1:15" s="17" customFormat="1" ht="12.75" customHeight="1" x14ac:dyDescent="0.2">
      <c r="A15" s="18" t="s">
        <v>19</v>
      </c>
      <c r="B15" s="18" t="s">
        <v>8</v>
      </c>
      <c r="C15" s="19">
        <v>7</v>
      </c>
      <c r="D15" s="20">
        <v>3004787.2574</v>
      </c>
      <c r="E15" s="20">
        <f t="shared" si="0"/>
        <v>3542043.2190231201</v>
      </c>
      <c r="F15" s="20"/>
      <c r="G15" s="20">
        <v>412500</v>
      </c>
      <c r="H15" s="15" t="s">
        <v>20</v>
      </c>
      <c r="I15" s="16"/>
    </row>
    <row r="16" spans="1:15" s="17" customFormat="1" ht="12.75" customHeight="1" x14ac:dyDescent="0.2">
      <c r="A16" s="18" t="s">
        <v>21</v>
      </c>
      <c r="B16" s="18" t="s">
        <v>8</v>
      </c>
      <c r="C16" s="19">
        <v>8</v>
      </c>
      <c r="D16" s="20">
        <v>2816071.0021000002</v>
      </c>
      <c r="E16" s="20">
        <f t="shared" si="0"/>
        <v>3319584.4972754805</v>
      </c>
      <c r="F16" s="20"/>
      <c r="G16" s="20">
        <v>225000</v>
      </c>
      <c r="H16" s="15" t="s">
        <v>11</v>
      </c>
      <c r="I16" s="16"/>
    </row>
    <row r="17" spans="1:9" s="17" customFormat="1" ht="12.75" customHeight="1" x14ac:dyDescent="0.2">
      <c r="A17" s="18" t="s">
        <v>22</v>
      </c>
      <c r="B17" s="18" t="s">
        <v>8</v>
      </c>
      <c r="C17" s="19">
        <v>9</v>
      </c>
      <c r="D17" s="20">
        <v>1747458.5652000001</v>
      </c>
      <c r="E17" s="20">
        <f t="shared" si="0"/>
        <v>2059904.1566577603</v>
      </c>
      <c r="F17" s="20"/>
      <c r="G17" s="20">
        <v>220000</v>
      </c>
      <c r="H17" s="15" t="s">
        <v>23</v>
      </c>
      <c r="I17" s="16"/>
    </row>
    <row r="18" spans="1:9" s="17" customFormat="1" ht="12.75" customHeight="1" x14ac:dyDescent="0.2">
      <c r="A18" s="18" t="s">
        <v>24</v>
      </c>
      <c r="B18" s="18" t="s">
        <v>8</v>
      </c>
      <c r="C18" s="19">
        <v>10</v>
      </c>
      <c r="D18" s="20">
        <v>7164563.0158000002</v>
      </c>
      <c r="E18" s="20">
        <f t="shared" si="0"/>
        <v>8445586.8830250409</v>
      </c>
      <c r="F18" s="20"/>
      <c r="G18" s="20">
        <v>200000</v>
      </c>
      <c r="H18" s="15" t="s">
        <v>25</v>
      </c>
      <c r="I18" s="16"/>
    </row>
    <row r="19" spans="1:9" s="17" customFormat="1" ht="12.75" customHeight="1" x14ac:dyDescent="0.2">
      <c r="A19" s="18" t="s">
        <v>26</v>
      </c>
      <c r="B19" s="18" t="s">
        <v>8</v>
      </c>
      <c r="C19" s="19">
        <v>11</v>
      </c>
      <c r="D19" s="20">
        <v>15641691.204500001</v>
      </c>
      <c r="E19" s="20">
        <f t="shared" si="0"/>
        <v>18438425.591864601</v>
      </c>
      <c r="F19" s="20"/>
      <c r="G19" s="20">
        <v>420000</v>
      </c>
      <c r="H19" s="15" t="s">
        <v>27</v>
      </c>
      <c r="I19" s="16"/>
    </row>
    <row r="20" spans="1:9" s="17" customFormat="1" ht="12.75" customHeight="1" x14ac:dyDescent="0.2">
      <c r="A20" s="18" t="s">
        <v>28</v>
      </c>
      <c r="B20" s="18" t="s">
        <v>8</v>
      </c>
      <c r="C20" s="19">
        <v>12</v>
      </c>
      <c r="D20" s="20">
        <v>5699258.6522000004</v>
      </c>
      <c r="E20" s="20">
        <f t="shared" si="0"/>
        <v>6718286.0992133608</v>
      </c>
      <c r="F20" s="20"/>
      <c r="G20" s="20">
        <v>180000</v>
      </c>
      <c r="H20" s="15" t="s">
        <v>9</v>
      </c>
      <c r="I20" s="16"/>
    </row>
    <row r="21" spans="1:9" s="17" customFormat="1" ht="12.75" customHeight="1" x14ac:dyDescent="0.2">
      <c r="A21" s="18" t="s">
        <v>29</v>
      </c>
      <c r="B21" s="18" t="s">
        <v>8</v>
      </c>
      <c r="C21" s="19">
        <v>13</v>
      </c>
      <c r="D21" s="20">
        <v>4423929.9314000001</v>
      </c>
      <c r="E21" s="20">
        <f t="shared" si="0"/>
        <v>5214928.6031343201</v>
      </c>
      <c r="F21" s="20"/>
      <c r="G21" s="20">
        <v>220000</v>
      </c>
      <c r="H21" s="15" t="s">
        <v>30</v>
      </c>
      <c r="I21" s="16"/>
    </row>
    <row r="22" spans="1:9" s="17" customFormat="1" ht="12.75" customHeight="1" x14ac:dyDescent="0.2">
      <c r="A22" s="18" t="s">
        <v>31</v>
      </c>
      <c r="B22" s="18" t="s">
        <v>8</v>
      </c>
      <c r="C22" s="19">
        <v>14</v>
      </c>
      <c r="D22" s="20">
        <v>4050108.4955000002</v>
      </c>
      <c r="E22" s="20">
        <f t="shared" si="0"/>
        <v>4774267.8944954006</v>
      </c>
      <c r="F22" s="20"/>
      <c r="G22" s="20">
        <v>160000</v>
      </c>
      <c r="H22" s="15" t="s">
        <v>11</v>
      </c>
      <c r="I22" s="16"/>
    </row>
    <row r="23" spans="1:9" s="17" customFormat="1" ht="12.75" customHeight="1" x14ac:dyDescent="0.2">
      <c r="A23" s="18" t="s">
        <v>32</v>
      </c>
      <c r="B23" s="18" t="s">
        <v>8</v>
      </c>
      <c r="C23" s="19">
        <v>15</v>
      </c>
      <c r="D23" s="20">
        <v>2704472.4218000001</v>
      </c>
      <c r="E23" s="20">
        <f t="shared" si="0"/>
        <v>3188032.0908178403</v>
      </c>
      <c r="F23" s="20"/>
      <c r="G23" s="20">
        <v>445000</v>
      </c>
      <c r="H23" s="15" t="s">
        <v>33</v>
      </c>
      <c r="I23" s="16"/>
    </row>
    <row r="24" spans="1:9" s="17" customFormat="1" ht="12.75" customHeight="1" x14ac:dyDescent="0.2">
      <c r="A24" s="18" t="s">
        <v>34</v>
      </c>
      <c r="B24" s="18" t="s">
        <v>8</v>
      </c>
      <c r="C24" s="19">
        <v>16</v>
      </c>
      <c r="D24" s="20">
        <v>431238.54859999998</v>
      </c>
      <c r="E24" s="20">
        <f t="shared" si="0"/>
        <v>508344.00108968001</v>
      </c>
      <c r="F24" s="20"/>
      <c r="G24" s="20">
        <v>308000</v>
      </c>
      <c r="H24" s="15" t="s">
        <v>27</v>
      </c>
      <c r="I24" s="16"/>
    </row>
    <row r="25" spans="1:9" s="17" customFormat="1" ht="12.75" customHeight="1" x14ac:dyDescent="0.2">
      <c r="A25" s="18" t="s">
        <v>35</v>
      </c>
      <c r="B25" s="18" t="s">
        <v>8</v>
      </c>
      <c r="C25" s="19">
        <v>17</v>
      </c>
      <c r="D25" s="20">
        <v>2004837.8733999999</v>
      </c>
      <c r="E25" s="20">
        <f t="shared" si="0"/>
        <v>2363302.88516392</v>
      </c>
      <c r="F25" s="20"/>
      <c r="G25" s="20">
        <v>80000</v>
      </c>
      <c r="H25" s="15" t="s">
        <v>36</v>
      </c>
      <c r="I25" s="16"/>
    </row>
    <row r="26" spans="1:9" s="17" customFormat="1" ht="12.75" customHeight="1" x14ac:dyDescent="0.2">
      <c r="A26" s="18" t="s">
        <v>37</v>
      </c>
      <c r="B26" s="18" t="s">
        <v>8</v>
      </c>
      <c r="C26" s="19">
        <v>18</v>
      </c>
      <c r="D26" s="20">
        <v>506016.66340000002</v>
      </c>
      <c r="E26" s="20">
        <f t="shared" si="0"/>
        <v>596492.44281592011</v>
      </c>
      <c r="F26" s="20"/>
      <c r="G26" s="20">
        <v>60000</v>
      </c>
      <c r="H26" s="15" t="s">
        <v>38</v>
      </c>
      <c r="I26" s="16"/>
    </row>
    <row r="27" spans="1:9" s="17" customFormat="1" ht="12.75" customHeight="1" x14ac:dyDescent="0.2">
      <c r="A27" s="18" t="s">
        <v>39</v>
      </c>
      <c r="B27" s="18" t="s">
        <v>8</v>
      </c>
      <c r="C27" s="19">
        <v>19</v>
      </c>
      <c r="D27" s="20">
        <v>730189.5405</v>
      </c>
      <c r="E27" s="20">
        <f t="shared" si="0"/>
        <v>860747.43034140009</v>
      </c>
      <c r="F27" s="20"/>
      <c r="G27" s="20">
        <v>40000</v>
      </c>
      <c r="H27" s="15" t="s">
        <v>23</v>
      </c>
      <c r="I27" s="16"/>
    </row>
    <row r="28" spans="1:9" s="17" customFormat="1" ht="12.75" customHeight="1" x14ac:dyDescent="0.2">
      <c r="A28" s="18" t="s">
        <v>40</v>
      </c>
      <c r="B28" s="18" t="s">
        <v>8</v>
      </c>
      <c r="C28" s="19">
        <v>20</v>
      </c>
      <c r="D28" s="20">
        <v>280527.81770000001</v>
      </c>
      <c r="E28" s="20">
        <f t="shared" si="0"/>
        <v>330686.19150476006</v>
      </c>
      <c r="F28" s="20"/>
      <c r="G28" s="20">
        <v>0</v>
      </c>
      <c r="H28" s="15" t="s">
        <v>41</v>
      </c>
      <c r="I28" s="16"/>
    </row>
    <row r="29" spans="1:9" s="17" customFormat="1" ht="12.75" customHeight="1" x14ac:dyDescent="0.2">
      <c r="A29" s="18" t="s">
        <v>42</v>
      </c>
      <c r="B29" s="18" t="s">
        <v>8</v>
      </c>
      <c r="C29" s="19">
        <v>21</v>
      </c>
      <c r="D29" s="20">
        <v>362342.96919999999</v>
      </c>
      <c r="E29" s="20">
        <f t="shared" si="0"/>
        <v>427129.89209296001</v>
      </c>
      <c r="F29" s="20"/>
      <c r="G29" s="20">
        <v>0</v>
      </c>
      <c r="H29" s="15" t="s">
        <v>43</v>
      </c>
      <c r="I29" s="16"/>
    </row>
    <row r="30" spans="1:9" s="17" customFormat="1" ht="12.75" customHeight="1" x14ac:dyDescent="0.2">
      <c r="A30" s="18" t="s">
        <v>44</v>
      </c>
      <c r="B30" s="18" t="s">
        <v>8</v>
      </c>
      <c r="C30" s="19">
        <v>22</v>
      </c>
      <c r="D30" s="20">
        <v>7275510.6227000002</v>
      </c>
      <c r="E30" s="20">
        <f t="shared" si="0"/>
        <v>8576371.92203876</v>
      </c>
      <c r="F30" s="20"/>
      <c r="G30" s="20">
        <v>0</v>
      </c>
      <c r="H30" s="15" t="s">
        <v>45</v>
      </c>
      <c r="I30" s="16"/>
    </row>
    <row r="31" spans="1:9" s="17" customFormat="1" ht="12.75" customHeight="1" x14ac:dyDescent="0.2">
      <c r="A31" s="18" t="s">
        <v>46</v>
      </c>
      <c r="B31" s="18" t="s">
        <v>8</v>
      </c>
      <c r="C31" s="19">
        <v>23</v>
      </c>
      <c r="D31" s="20">
        <v>79506.325500000006</v>
      </c>
      <c r="E31" s="20">
        <f t="shared" si="0"/>
        <v>93722.056499400016</v>
      </c>
      <c r="F31" s="20"/>
      <c r="G31" s="20">
        <v>0</v>
      </c>
      <c r="H31" s="15" t="s">
        <v>47</v>
      </c>
      <c r="I31" s="16"/>
    </row>
    <row r="32" spans="1:9" s="17" customFormat="1" ht="12.75" customHeight="1" x14ac:dyDescent="0.2">
      <c r="A32" s="18" t="s">
        <v>48</v>
      </c>
      <c r="B32" s="18" t="s">
        <v>8</v>
      </c>
      <c r="C32" s="19">
        <v>24</v>
      </c>
      <c r="D32" s="20">
        <v>152410.09589999999</v>
      </c>
      <c r="E32" s="20">
        <f t="shared" si="0"/>
        <v>179661.02104691998</v>
      </c>
      <c r="F32" s="20"/>
      <c r="G32" s="20">
        <v>0</v>
      </c>
      <c r="H32" s="15" t="s">
        <v>9</v>
      </c>
      <c r="I32" s="16"/>
    </row>
    <row r="33" spans="1:9" s="17" customFormat="1" ht="12.75" customHeight="1" x14ac:dyDescent="0.2">
      <c r="A33" s="18" t="s">
        <v>49</v>
      </c>
      <c r="B33" s="18" t="s">
        <v>8</v>
      </c>
      <c r="C33" s="19">
        <v>25</v>
      </c>
      <c r="D33" s="20">
        <v>1268037.5578999999</v>
      </c>
      <c r="E33" s="20">
        <f t="shared" si="0"/>
        <v>1494762.6732525199</v>
      </c>
      <c r="F33" s="20"/>
      <c r="G33" s="20">
        <v>0</v>
      </c>
      <c r="H33" s="15" t="s">
        <v>38</v>
      </c>
      <c r="I33" s="16"/>
    </row>
    <row r="34" spans="1:9" s="17" customFormat="1" ht="12.75" customHeight="1" x14ac:dyDescent="0.2">
      <c r="A34" s="18" t="s">
        <v>50</v>
      </c>
      <c r="B34" s="18" t="s">
        <v>8</v>
      </c>
      <c r="C34" s="19">
        <v>26</v>
      </c>
      <c r="D34" s="20">
        <v>4958.0329000000002</v>
      </c>
      <c r="E34" s="20">
        <f t="shared" si="0"/>
        <v>5844.5291825200002</v>
      </c>
      <c r="F34" s="20"/>
      <c r="G34" s="20">
        <v>0</v>
      </c>
      <c r="H34" s="15" t="s">
        <v>51</v>
      </c>
      <c r="I34" s="16"/>
    </row>
    <row r="35" spans="1:9" s="17" customFormat="1" ht="12.75" customHeight="1" x14ac:dyDescent="0.2">
      <c r="A35" s="18" t="s">
        <v>52</v>
      </c>
      <c r="B35" s="18" t="s">
        <v>8</v>
      </c>
      <c r="C35" s="19">
        <v>27</v>
      </c>
      <c r="D35" s="20">
        <v>0</v>
      </c>
      <c r="E35" s="20">
        <f t="shared" si="0"/>
        <v>0</v>
      </c>
      <c r="F35" s="20"/>
      <c r="G35" s="20">
        <v>0</v>
      </c>
      <c r="H35" s="15" t="s">
        <v>53</v>
      </c>
      <c r="I35" s="16"/>
    </row>
    <row r="36" spans="1:9" s="17" customFormat="1" ht="12.75" customHeight="1" x14ac:dyDescent="0.2">
      <c r="A36" s="18" t="s">
        <v>54</v>
      </c>
      <c r="B36" s="18" t="s">
        <v>8</v>
      </c>
      <c r="C36" s="19">
        <v>28</v>
      </c>
      <c r="D36" s="20">
        <v>348850.92560000002</v>
      </c>
      <c r="E36" s="20">
        <f t="shared" si="0"/>
        <v>411225.47109728004</v>
      </c>
      <c r="F36" s="20"/>
      <c r="G36" s="20">
        <v>0</v>
      </c>
      <c r="H36" s="15" t="s">
        <v>55</v>
      </c>
      <c r="I36" s="16"/>
    </row>
    <row r="37" spans="1:9" s="17" customFormat="1" ht="12.75" customHeight="1" x14ac:dyDescent="0.2">
      <c r="A37" s="18" t="s">
        <v>56</v>
      </c>
      <c r="B37" s="18" t="s">
        <v>8</v>
      </c>
      <c r="C37" s="19">
        <v>29</v>
      </c>
      <c r="D37" s="20">
        <v>470427.24849999999</v>
      </c>
      <c r="E37" s="20">
        <f t="shared" si="0"/>
        <v>554539.64053179999</v>
      </c>
      <c r="F37" s="20"/>
      <c r="G37" s="20">
        <v>0</v>
      </c>
      <c r="H37" s="15" t="s">
        <v>9</v>
      </c>
      <c r="I37" s="16"/>
    </row>
    <row r="38" spans="1:9" s="17" customFormat="1" ht="12.75" customHeight="1" x14ac:dyDescent="0.2">
      <c r="A38" s="18" t="s">
        <v>57</v>
      </c>
      <c r="B38" s="18" t="s">
        <v>8</v>
      </c>
      <c r="C38" s="19">
        <v>30</v>
      </c>
      <c r="D38" s="20">
        <v>639827.23259999999</v>
      </c>
      <c r="E38" s="20">
        <f t="shared" si="0"/>
        <v>754228.34178888006</v>
      </c>
      <c r="F38" s="20"/>
      <c r="G38" s="20">
        <v>0</v>
      </c>
      <c r="H38" s="15" t="s">
        <v>58</v>
      </c>
      <c r="I38" s="16"/>
    </row>
    <row r="39" spans="1:9" s="17" customFormat="1" ht="12.75" customHeight="1" x14ac:dyDescent="0.2">
      <c r="A39" s="18" t="s">
        <v>59</v>
      </c>
      <c r="B39" s="18" t="s">
        <v>8</v>
      </c>
      <c r="C39" s="19">
        <v>31</v>
      </c>
      <c r="D39" s="20">
        <v>332962.99949999998</v>
      </c>
      <c r="E39" s="20">
        <f t="shared" si="0"/>
        <v>392496.7838106</v>
      </c>
      <c r="F39" s="20"/>
      <c r="G39" s="20">
        <v>0</v>
      </c>
      <c r="H39" s="15" t="s">
        <v>60</v>
      </c>
      <c r="I39" s="16"/>
    </row>
    <row r="40" spans="1:9" s="17" customFormat="1" ht="12.75" customHeight="1" x14ac:dyDescent="0.2">
      <c r="A40" s="18" t="s">
        <v>61</v>
      </c>
      <c r="B40" s="18" t="s">
        <v>8</v>
      </c>
      <c r="C40" s="19">
        <v>32</v>
      </c>
      <c r="D40" s="20">
        <v>732.34640000000002</v>
      </c>
      <c r="E40" s="20">
        <f t="shared" si="0"/>
        <v>863.28993632000004</v>
      </c>
      <c r="F40" s="20"/>
      <c r="G40" s="20">
        <v>0</v>
      </c>
      <c r="H40" s="15" t="s">
        <v>62</v>
      </c>
      <c r="I40" s="16"/>
    </row>
    <row r="41" spans="1:9" s="17" customFormat="1" ht="12.75" customHeight="1" x14ac:dyDescent="0.2">
      <c r="A41" s="18" t="s">
        <v>63</v>
      </c>
      <c r="B41" s="18" t="s">
        <v>8</v>
      </c>
      <c r="C41" s="19">
        <v>33</v>
      </c>
      <c r="D41" s="20">
        <v>756100.22069999995</v>
      </c>
      <c r="E41" s="20">
        <f t="shared" si="0"/>
        <v>891290.94016115996</v>
      </c>
      <c r="F41" s="20"/>
      <c r="G41" s="20">
        <v>0</v>
      </c>
      <c r="H41" s="15" t="s">
        <v>64</v>
      </c>
      <c r="I41" s="16"/>
    </row>
    <row r="42" spans="1:9" s="17" customFormat="1" ht="12.75" customHeight="1" x14ac:dyDescent="0.2">
      <c r="A42" s="18" t="s">
        <v>65</v>
      </c>
      <c r="B42" s="18" t="s">
        <v>8</v>
      </c>
      <c r="C42" s="19">
        <v>34</v>
      </c>
      <c r="D42" s="20">
        <v>43055.2601</v>
      </c>
      <c r="E42" s="20">
        <f t="shared" si="0"/>
        <v>50753.54060588</v>
      </c>
      <c r="F42" s="20"/>
      <c r="G42" s="20">
        <v>0</v>
      </c>
      <c r="H42" s="15" t="s">
        <v>55</v>
      </c>
      <c r="I42" s="16"/>
    </row>
    <row r="43" spans="1:9" s="17" customFormat="1" ht="12.75" customHeight="1" x14ac:dyDescent="0.2">
      <c r="A43" s="18" t="s">
        <v>66</v>
      </c>
      <c r="B43" s="18" t="s">
        <v>8</v>
      </c>
      <c r="C43" s="19">
        <v>35</v>
      </c>
      <c r="D43" s="20">
        <v>80988.065300000002</v>
      </c>
      <c r="E43" s="20">
        <f t="shared" si="0"/>
        <v>95468.731375640011</v>
      </c>
      <c r="F43" s="20"/>
      <c r="G43" s="20">
        <v>0</v>
      </c>
      <c r="H43" s="15" t="s">
        <v>67</v>
      </c>
      <c r="I43" s="16"/>
    </row>
    <row r="44" spans="1:9" s="17" customFormat="1" ht="12.75" customHeight="1" x14ac:dyDescent="0.2">
      <c r="A44" s="18" t="s">
        <v>68</v>
      </c>
      <c r="B44" s="18" t="s">
        <v>8</v>
      </c>
      <c r="C44" s="19">
        <v>36</v>
      </c>
      <c r="D44" s="20">
        <v>85410.316699999996</v>
      </c>
      <c r="E44" s="20">
        <f t="shared" si="0"/>
        <v>100681.68132596</v>
      </c>
      <c r="F44" s="20"/>
      <c r="G44" s="20">
        <v>0</v>
      </c>
      <c r="H44" s="15" t="s">
        <v>67</v>
      </c>
      <c r="I44" s="16"/>
    </row>
    <row r="45" spans="1:9" s="17" customFormat="1" ht="12.75" customHeight="1" x14ac:dyDescent="0.2">
      <c r="A45" s="18" t="s">
        <v>69</v>
      </c>
      <c r="B45" s="18" t="s">
        <v>8</v>
      </c>
      <c r="C45" s="19">
        <v>37</v>
      </c>
      <c r="D45" s="20">
        <v>56598.655500000001</v>
      </c>
      <c r="E45" s="20">
        <f t="shared" si="0"/>
        <v>66718.495103400011</v>
      </c>
      <c r="F45" s="20"/>
      <c r="G45" s="20">
        <v>0</v>
      </c>
      <c r="H45" s="15" t="s">
        <v>67</v>
      </c>
      <c r="I45" s="16"/>
    </row>
    <row r="46" spans="1:9" s="17" customFormat="1" ht="12.75" customHeight="1" x14ac:dyDescent="0.2">
      <c r="A46" s="18" t="s">
        <v>70</v>
      </c>
      <c r="B46" s="18" t="s">
        <v>8</v>
      </c>
      <c r="C46" s="19">
        <v>38</v>
      </c>
      <c r="D46" s="20">
        <v>84849.7546</v>
      </c>
      <c r="E46" s="20">
        <f t="shared" si="0"/>
        <v>100020.89072248001</v>
      </c>
      <c r="F46" s="20"/>
      <c r="G46" s="20">
        <v>0</v>
      </c>
      <c r="H46" s="15" t="s">
        <v>67</v>
      </c>
      <c r="I46" s="16"/>
    </row>
    <row r="47" spans="1:9" s="17" customFormat="1" ht="12.75" customHeight="1" x14ac:dyDescent="0.2">
      <c r="A47" s="18" t="s">
        <v>71</v>
      </c>
      <c r="B47" s="18" t="s">
        <v>8</v>
      </c>
      <c r="C47" s="19">
        <v>39</v>
      </c>
      <c r="D47" s="20">
        <v>1288827.3191</v>
      </c>
      <c r="E47" s="20">
        <f t="shared" si="0"/>
        <v>1519269.6437550799</v>
      </c>
      <c r="F47" s="20"/>
      <c r="G47" s="20">
        <v>0</v>
      </c>
      <c r="H47" s="15" t="s">
        <v>72</v>
      </c>
      <c r="I47" s="16"/>
    </row>
    <row r="48" spans="1:9" s="17" customFormat="1" ht="12.75" customHeight="1" x14ac:dyDescent="0.2">
      <c r="A48" s="18" t="s">
        <v>73</v>
      </c>
      <c r="B48" s="18" t="s">
        <v>8</v>
      </c>
      <c r="C48" s="19">
        <v>40</v>
      </c>
      <c r="D48" s="20">
        <v>1278371.0477</v>
      </c>
      <c r="E48" s="20">
        <f t="shared" si="0"/>
        <v>1506943.7910287601</v>
      </c>
      <c r="F48" s="20"/>
      <c r="G48" s="20">
        <v>0</v>
      </c>
      <c r="H48" s="15" t="s">
        <v>74</v>
      </c>
      <c r="I48" s="16"/>
    </row>
    <row r="49" spans="1:9" s="17" customFormat="1" ht="12.75" customHeight="1" x14ac:dyDescent="0.2">
      <c r="A49" s="18" t="s">
        <v>75</v>
      </c>
      <c r="B49" s="18" t="s">
        <v>8</v>
      </c>
      <c r="C49" s="19">
        <v>41</v>
      </c>
      <c r="D49" s="20">
        <v>1308550.2161999999</v>
      </c>
      <c r="E49" s="20">
        <f t="shared" si="0"/>
        <v>1542518.9948565599</v>
      </c>
      <c r="F49" s="20"/>
      <c r="G49" s="20">
        <v>0</v>
      </c>
      <c r="H49" s="15" t="s">
        <v>72</v>
      </c>
      <c r="I49" s="16"/>
    </row>
    <row r="50" spans="1:9" s="17" customFormat="1" ht="12.75" customHeight="1" x14ac:dyDescent="0.2">
      <c r="A50" s="18" t="s">
        <v>76</v>
      </c>
      <c r="B50" s="18" t="s">
        <v>8</v>
      </c>
      <c r="C50" s="19">
        <v>42</v>
      </c>
      <c r="D50" s="20">
        <v>1208775.1000999999</v>
      </c>
      <c r="E50" s="20">
        <f t="shared" si="0"/>
        <v>1424904.0879978801</v>
      </c>
      <c r="F50" s="20"/>
      <c r="G50" s="20">
        <v>0</v>
      </c>
      <c r="H50" s="15" t="s">
        <v>72</v>
      </c>
      <c r="I50" s="16"/>
    </row>
    <row r="51" spans="1:9" s="17" customFormat="1" ht="12.75" customHeight="1" x14ac:dyDescent="0.2">
      <c r="A51" s="18" t="s">
        <v>77</v>
      </c>
      <c r="B51" s="18" t="s">
        <v>8</v>
      </c>
      <c r="C51" s="19">
        <v>43</v>
      </c>
      <c r="D51" s="20">
        <v>1343352.7479999999</v>
      </c>
      <c r="E51" s="20">
        <f t="shared" si="0"/>
        <v>1583544.2193424001</v>
      </c>
      <c r="F51" s="20"/>
      <c r="G51" s="20">
        <v>0</v>
      </c>
      <c r="H51" s="15" t="s">
        <v>72</v>
      </c>
      <c r="I51" s="16"/>
    </row>
    <row r="52" spans="1:9" s="17" customFormat="1" ht="12.75" customHeight="1" x14ac:dyDescent="0.2">
      <c r="A52" s="18" t="s">
        <v>78</v>
      </c>
      <c r="B52" s="18" t="s">
        <v>8</v>
      </c>
      <c r="C52" s="19">
        <v>44</v>
      </c>
      <c r="D52" s="20">
        <v>1208775.1000999999</v>
      </c>
      <c r="E52" s="20">
        <f t="shared" si="0"/>
        <v>1424904.0879978801</v>
      </c>
      <c r="F52" s="20"/>
      <c r="G52" s="20">
        <v>0</v>
      </c>
      <c r="H52" s="15" t="s">
        <v>72</v>
      </c>
      <c r="I52" s="16"/>
    </row>
    <row r="53" spans="1:9" s="17" customFormat="1" ht="12.75" customHeight="1" x14ac:dyDescent="0.2">
      <c r="A53" s="18" t="s">
        <v>79</v>
      </c>
      <c r="B53" s="18" t="s">
        <v>8</v>
      </c>
      <c r="C53" s="19">
        <v>45</v>
      </c>
      <c r="D53" s="20">
        <v>71019.212499999994</v>
      </c>
      <c r="E53" s="20">
        <f t="shared" si="0"/>
        <v>83717.447694999995</v>
      </c>
      <c r="F53" s="20"/>
      <c r="G53" s="20">
        <v>0</v>
      </c>
      <c r="H53" s="15" t="s">
        <v>74</v>
      </c>
      <c r="I53" s="16"/>
    </row>
    <row r="54" spans="1:9" s="17" customFormat="1" ht="12.75" customHeight="1" x14ac:dyDescent="0.2">
      <c r="A54" s="18" t="s">
        <v>80</v>
      </c>
      <c r="B54" s="18" t="s">
        <v>8</v>
      </c>
      <c r="C54" s="19">
        <v>46</v>
      </c>
      <c r="D54" s="20">
        <v>473154.13709999999</v>
      </c>
      <c r="E54" s="20">
        <f t="shared" si="0"/>
        <v>557754.09681348002</v>
      </c>
      <c r="F54" s="20"/>
      <c r="G54" s="20">
        <v>0</v>
      </c>
      <c r="H54" s="15" t="s">
        <v>81</v>
      </c>
      <c r="I54" s="16"/>
    </row>
    <row r="55" spans="1:9" s="17" customFormat="1" ht="12.75" customHeight="1" x14ac:dyDescent="0.2">
      <c r="A55" s="18" t="s">
        <v>82</v>
      </c>
      <c r="B55" s="18" t="s">
        <v>8</v>
      </c>
      <c r="C55" s="19">
        <v>47</v>
      </c>
      <c r="D55" s="20">
        <v>515501.80160000001</v>
      </c>
      <c r="E55" s="20">
        <f t="shared" si="0"/>
        <v>607673.52372608008</v>
      </c>
      <c r="F55" s="20"/>
      <c r="G55" s="20">
        <v>0</v>
      </c>
      <c r="H55" s="15" t="s">
        <v>51</v>
      </c>
      <c r="I55" s="16"/>
    </row>
    <row r="56" spans="1:9" s="17" customFormat="1" ht="12.75" customHeight="1" x14ac:dyDescent="0.2">
      <c r="A56" s="18" t="s">
        <v>83</v>
      </c>
      <c r="B56" s="18" t="s">
        <v>8</v>
      </c>
      <c r="C56" s="19">
        <v>48</v>
      </c>
      <c r="D56" s="20">
        <v>31565.907999999999</v>
      </c>
      <c r="E56" s="20">
        <f t="shared" si="0"/>
        <v>37209.892350400005</v>
      </c>
      <c r="F56" s="20"/>
      <c r="G56" s="20">
        <v>0</v>
      </c>
      <c r="H56" s="15" t="s">
        <v>84</v>
      </c>
      <c r="I56" s="16"/>
    </row>
    <row r="57" spans="1:9" s="17" customFormat="1" ht="12.75" customHeight="1" x14ac:dyDescent="0.2">
      <c r="A57" s="18" t="s">
        <v>85</v>
      </c>
      <c r="B57" s="18" t="s">
        <v>8</v>
      </c>
      <c r="C57" s="19">
        <v>49</v>
      </c>
      <c r="D57" s="20">
        <v>5690718.4124999996</v>
      </c>
      <c r="E57" s="20">
        <f t="shared" si="0"/>
        <v>6708218.8646550002</v>
      </c>
      <c r="F57" s="20"/>
      <c r="G57" s="20">
        <v>0</v>
      </c>
      <c r="H57" s="15" t="s">
        <v>86</v>
      </c>
      <c r="I57" s="16"/>
    </row>
    <row r="58" spans="1:9" s="17" customFormat="1" ht="12.75" customHeight="1" x14ac:dyDescent="0.2">
      <c r="A58" s="18" t="s">
        <v>87</v>
      </c>
      <c r="B58" s="18" t="s">
        <v>8</v>
      </c>
      <c r="C58" s="19">
        <v>50</v>
      </c>
      <c r="D58" s="20">
        <v>1974792.5271000001</v>
      </c>
      <c r="E58" s="20">
        <f t="shared" si="0"/>
        <v>2327885.4309454802</v>
      </c>
      <c r="F58" s="20"/>
      <c r="G58" s="20">
        <v>0</v>
      </c>
      <c r="H58" s="15" t="s">
        <v>20</v>
      </c>
      <c r="I58" s="16"/>
    </row>
    <row r="59" spans="1:9" s="17" customFormat="1" ht="12.75" customHeight="1" x14ac:dyDescent="0.2">
      <c r="A59" s="18" t="s">
        <v>88</v>
      </c>
      <c r="B59" s="18" t="s">
        <v>8</v>
      </c>
      <c r="C59" s="19">
        <v>51</v>
      </c>
      <c r="D59" s="20">
        <v>323517.79749999999</v>
      </c>
      <c r="E59" s="20">
        <f t="shared" si="0"/>
        <v>381362.77969300002</v>
      </c>
      <c r="F59" s="20"/>
      <c r="G59" s="20">
        <v>0</v>
      </c>
      <c r="H59" s="15" t="s">
        <v>13</v>
      </c>
      <c r="I59" s="16"/>
    </row>
    <row r="60" spans="1:9" s="17" customFormat="1" ht="12.75" customHeight="1" x14ac:dyDescent="0.2">
      <c r="A60" s="18" t="s">
        <v>89</v>
      </c>
      <c r="B60" s="18" t="s">
        <v>8</v>
      </c>
      <c r="C60" s="19">
        <v>52</v>
      </c>
      <c r="D60" s="20">
        <v>492410.38530000002</v>
      </c>
      <c r="E60" s="20">
        <f t="shared" si="0"/>
        <v>580453.36219164007</v>
      </c>
      <c r="F60" s="20"/>
      <c r="G60" s="20">
        <v>0</v>
      </c>
      <c r="H60" s="15" t="s">
        <v>72</v>
      </c>
      <c r="I60" s="16"/>
    </row>
    <row r="61" spans="1:9" s="17" customFormat="1" ht="12.75" customHeight="1" x14ac:dyDescent="0.2">
      <c r="A61" s="18" t="s">
        <v>90</v>
      </c>
      <c r="B61" s="18" t="s">
        <v>8</v>
      </c>
      <c r="C61" s="19">
        <v>53</v>
      </c>
      <c r="D61" s="20">
        <v>188461.04250000001</v>
      </c>
      <c r="E61" s="20">
        <f t="shared" si="0"/>
        <v>222157.87689900002</v>
      </c>
      <c r="F61" s="20"/>
      <c r="G61" s="20">
        <v>0</v>
      </c>
      <c r="H61" s="15" t="s">
        <v>72</v>
      </c>
      <c r="I61" s="16"/>
    </row>
    <row r="62" spans="1:9" s="17" customFormat="1" ht="12.75" customHeight="1" x14ac:dyDescent="0.2">
      <c r="A62" s="18" t="s">
        <v>91</v>
      </c>
      <c r="B62" s="18" t="s">
        <v>8</v>
      </c>
      <c r="C62" s="19">
        <v>54</v>
      </c>
      <c r="D62" s="20">
        <v>1143671.2889</v>
      </c>
      <c r="E62" s="20">
        <f t="shared" si="0"/>
        <v>1348159.7153553201</v>
      </c>
      <c r="F62" s="20"/>
      <c r="G62" s="20">
        <v>0</v>
      </c>
      <c r="H62" s="15" t="s">
        <v>25</v>
      </c>
      <c r="I62" s="16"/>
    </row>
    <row r="63" spans="1:9" s="17" customFormat="1" ht="12.75" customHeight="1" x14ac:dyDescent="0.2">
      <c r="A63" s="18" t="s">
        <v>92</v>
      </c>
      <c r="B63" s="18" t="s">
        <v>8</v>
      </c>
      <c r="C63" s="19">
        <v>55</v>
      </c>
      <c r="D63" s="20">
        <v>66543.045899999997</v>
      </c>
      <c r="E63" s="20">
        <f t="shared" si="0"/>
        <v>78440.942506920008</v>
      </c>
      <c r="F63" s="20"/>
      <c r="G63" s="20">
        <v>0</v>
      </c>
      <c r="H63" s="15" t="s">
        <v>67</v>
      </c>
      <c r="I63" s="16"/>
    </row>
    <row r="64" spans="1:9" s="17" customFormat="1" ht="12.75" customHeight="1" x14ac:dyDescent="0.2">
      <c r="A64" s="18" t="s">
        <v>93</v>
      </c>
      <c r="B64" s="18" t="s">
        <v>8</v>
      </c>
      <c r="C64" s="19">
        <v>56</v>
      </c>
      <c r="D64" s="20">
        <v>28487.434399999998</v>
      </c>
      <c r="E64" s="20">
        <f t="shared" si="0"/>
        <v>33580.987670720002</v>
      </c>
      <c r="F64" s="20"/>
      <c r="G64" s="20">
        <v>0</v>
      </c>
      <c r="H64" s="15" t="s">
        <v>67</v>
      </c>
      <c r="I64" s="16"/>
    </row>
    <row r="65" spans="1:9" s="17" customFormat="1" ht="12.75" customHeight="1" x14ac:dyDescent="0.2">
      <c r="A65" s="18" t="s">
        <v>94</v>
      </c>
      <c r="B65" s="18" t="s">
        <v>8</v>
      </c>
      <c r="C65" s="19">
        <v>57</v>
      </c>
      <c r="D65" s="20">
        <v>31060.986199999999</v>
      </c>
      <c r="E65" s="20">
        <f t="shared" si="0"/>
        <v>36614.690532560002</v>
      </c>
      <c r="F65" s="20"/>
      <c r="G65" s="20">
        <v>0</v>
      </c>
      <c r="H65" s="15" t="s">
        <v>67</v>
      </c>
      <c r="I65" s="16"/>
    </row>
    <row r="66" spans="1:9" s="17" customFormat="1" ht="12.75" customHeight="1" x14ac:dyDescent="0.2">
      <c r="A66" s="18" t="s">
        <v>95</v>
      </c>
      <c r="B66" s="18" t="s">
        <v>8</v>
      </c>
      <c r="C66" s="19">
        <v>58</v>
      </c>
      <c r="D66" s="20">
        <v>35214.342100000002</v>
      </c>
      <c r="E66" s="20">
        <f t="shared" si="0"/>
        <v>41510.666467480005</v>
      </c>
      <c r="F66" s="20"/>
      <c r="G66" s="20">
        <v>0</v>
      </c>
      <c r="H66" s="15" t="s">
        <v>67</v>
      </c>
      <c r="I66" s="16"/>
    </row>
    <row r="67" spans="1:9" s="17" customFormat="1" ht="12.75" x14ac:dyDescent="0.2">
      <c r="A67" s="18" t="s">
        <v>96</v>
      </c>
      <c r="B67" s="18" t="s">
        <v>8</v>
      </c>
      <c r="C67" s="19">
        <v>59</v>
      </c>
      <c r="D67" s="20">
        <v>28691.280200000001</v>
      </c>
      <c r="E67" s="20">
        <f t="shared" si="0"/>
        <v>33821.281099760003</v>
      </c>
      <c r="F67" s="20"/>
      <c r="G67" s="20">
        <v>0</v>
      </c>
      <c r="H67" s="15" t="s">
        <v>67</v>
      </c>
      <c r="I67" s="16"/>
    </row>
    <row r="68" spans="1:9" s="17" customFormat="1" ht="12.75" customHeight="1" x14ac:dyDescent="0.2">
      <c r="A68" s="18" t="s">
        <v>97</v>
      </c>
      <c r="B68" s="18" t="s">
        <v>8</v>
      </c>
      <c r="C68" s="19">
        <v>60</v>
      </c>
      <c r="D68" s="20">
        <v>26007.203699999998</v>
      </c>
      <c r="E68" s="20">
        <f t="shared" si="0"/>
        <v>30657.291721559999</v>
      </c>
      <c r="F68" s="20"/>
      <c r="G68" s="20">
        <v>0</v>
      </c>
      <c r="H68" s="15" t="s">
        <v>67</v>
      </c>
      <c r="I68" s="16"/>
    </row>
    <row r="69" spans="1:9" s="17" customFormat="1" ht="12.75" customHeight="1" x14ac:dyDescent="0.2">
      <c r="A69" s="18" t="s">
        <v>98</v>
      </c>
      <c r="B69" s="18" t="s">
        <v>8</v>
      </c>
      <c r="C69" s="19">
        <v>61</v>
      </c>
      <c r="D69" s="20">
        <v>199108.96290000001</v>
      </c>
      <c r="E69" s="20">
        <f t="shared" si="0"/>
        <v>234709.64546652004</v>
      </c>
      <c r="F69" s="20"/>
      <c r="G69" s="20">
        <v>0</v>
      </c>
      <c r="H69" s="15" t="s">
        <v>47</v>
      </c>
      <c r="I69" s="16"/>
    </row>
    <row r="70" spans="1:9" s="17" customFormat="1" ht="12.75" customHeight="1" x14ac:dyDescent="0.2">
      <c r="A70" s="18" t="s">
        <v>99</v>
      </c>
      <c r="B70" s="18" t="s">
        <v>8</v>
      </c>
      <c r="C70" s="19">
        <v>62</v>
      </c>
      <c r="D70" s="20">
        <v>307999.83649999998</v>
      </c>
      <c r="E70" s="20">
        <f t="shared" si="0"/>
        <v>363070.20726619998</v>
      </c>
      <c r="F70" s="20"/>
      <c r="G70" s="20">
        <v>0</v>
      </c>
      <c r="H70" s="15" t="s">
        <v>100</v>
      </c>
      <c r="I70" s="16"/>
    </row>
    <row r="71" spans="1:9" s="17" customFormat="1" ht="12.75" customHeight="1" x14ac:dyDescent="0.2">
      <c r="A71" s="18" t="s">
        <v>101</v>
      </c>
      <c r="B71" s="18" t="s">
        <v>8</v>
      </c>
      <c r="C71" s="19">
        <v>63</v>
      </c>
      <c r="D71" s="20">
        <v>678852.25150000001</v>
      </c>
      <c r="E71" s="20">
        <f t="shared" si="0"/>
        <v>800231.03406820004</v>
      </c>
      <c r="F71" s="20"/>
      <c r="G71" s="20">
        <v>0</v>
      </c>
      <c r="H71" s="15" t="s">
        <v>47</v>
      </c>
      <c r="I71" s="16"/>
    </row>
    <row r="72" spans="1:9" s="17" customFormat="1" ht="12.75" customHeight="1" x14ac:dyDescent="0.2">
      <c r="A72" s="18" t="s">
        <v>102</v>
      </c>
      <c r="B72" s="18" t="s">
        <v>8</v>
      </c>
      <c r="C72" s="19">
        <v>64</v>
      </c>
      <c r="D72" s="20">
        <v>129308.44439999999</v>
      </c>
      <c r="E72" s="20">
        <f t="shared" si="0"/>
        <v>152428.79425872001</v>
      </c>
      <c r="F72" s="20"/>
      <c r="G72" s="20">
        <v>0</v>
      </c>
      <c r="H72" s="15" t="s">
        <v>47</v>
      </c>
      <c r="I72" s="16"/>
    </row>
    <row r="73" spans="1:9" s="17" customFormat="1" ht="12.75" customHeight="1" x14ac:dyDescent="0.2">
      <c r="A73" s="18" t="s">
        <v>103</v>
      </c>
      <c r="B73" s="18" t="s">
        <v>8</v>
      </c>
      <c r="C73" s="19">
        <v>65</v>
      </c>
      <c r="D73" s="20">
        <v>253586.3847</v>
      </c>
      <c r="E73" s="20">
        <f t="shared" si="0"/>
        <v>298927.63028436003</v>
      </c>
      <c r="F73" s="20"/>
      <c r="G73" s="20">
        <v>0</v>
      </c>
      <c r="H73" s="15" t="s">
        <v>15</v>
      </c>
      <c r="I73" s="16"/>
    </row>
    <row r="74" spans="1:9" s="17" customFormat="1" ht="12.75" customHeight="1" x14ac:dyDescent="0.2">
      <c r="A74" s="18" t="s">
        <v>104</v>
      </c>
      <c r="B74" s="18" t="s">
        <v>8</v>
      </c>
      <c r="C74" s="19">
        <v>66</v>
      </c>
      <c r="D74" s="20">
        <v>463412.95779999997</v>
      </c>
      <c r="E74" s="20">
        <f t="shared" ref="E74:E137" si="1">(D74*1.1788)</f>
        <v>546271.19465464004</v>
      </c>
      <c r="F74" s="20"/>
      <c r="G74" s="20">
        <v>0</v>
      </c>
      <c r="H74" s="15" t="s">
        <v>105</v>
      </c>
      <c r="I74" s="16"/>
    </row>
    <row r="75" spans="1:9" s="17" customFormat="1" ht="12.75" customHeight="1" x14ac:dyDescent="0.2">
      <c r="A75" s="18" t="s">
        <v>106</v>
      </c>
      <c r="B75" s="18" t="s">
        <v>8</v>
      </c>
      <c r="C75" s="19">
        <v>67</v>
      </c>
      <c r="D75" s="20">
        <v>993131.23340000003</v>
      </c>
      <c r="E75" s="20">
        <f t="shared" si="1"/>
        <v>1170703.0979319201</v>
      </c>
      <c r="F75" s="20"/>
      <c r="G75" s="20">
        <v>0</v>
      </c>
      <c r="H75" s="15" t="s">
        <v>107</v>
      </c>
      <c r="I75" s="16"/>
    </row>
    <row r="76" spans="1:9" s="17" customFormat="1" ht="12.75" customHeight="1" x14ac:dyDescent="0.2">
      <c r="A76" s="18" t="s">
        <v>108</v>
      </c>
      <c r="B76" s="18" t="s">
        <v>8</v>
      </c>
      <c r="C76" s="19">
        <v>68</v>
      </c>
      <c r="D76" s="20">
        <v>49962.002899999999</v>
      </c>
      <c r="E76" s="20">
        <f t="shared" si="1"/>
        <v>58895.20901852</v>
      </c>
      <c r="F76" s="20"/>
      <c r="G76" s="20">
        <v>0</v>
      </c>
      <c r="H76" s="15" t="s">
        <v>109</v>
      </c>
      <c r="I76" s="16"/>
    </row>
    <row r="77" spans="1:9" s="17" customFormat="1" ht="12.75" customHeight="1" x14ac:dyDescent="0.2">
      <c r="A77" s="18" t="s">
        <v>110</v>
      </c>
      <c r="B77" s="18" t="s">
        <v>8</v>
      </c>
      <c r="C77" s="19">
        <v>69</v>
      </c>
      <c r="D77" s="20">
        <v>716827.72939999995</v>
      </c>
      <c r="E77" s="20">
        <f t="shared" si="1"/>
        <v>844996.52741671994</v>
      </c>
      <c r="F77" s="20"/>
      <c r="G77" s="20">
        <v>0</v>
      </c>
      <c r="H77" s="15" t="s">
        <v>111</v>
      </c>
      <c r="I77" s="16"/>
    </row>
    <row r="78" spans="1:9" s="17" customFormat="1" ht="12.75" customHeight="1" x14ac:dyDescent="0.2">
      <c r="A78" s="18" t="s">
        <v>112</v>
      </c>
      <c r="B78" s="18" t="s">
        <v>8</v>
      </c>
      <c r="C78" s="19">
        <v>70</v>
      </c>
      <c r="D78" s="20">
        <v>83619.714099999997</v>
      </c>
      <c r="E78" s="20">
        <f t="shared" si="1"/>
        <v>98570.918981080002</v>
      </c>
      <c r="F78" s="20"/>
      <c r="G78" s="20">
        <v>0</v>
      </c>
      <c r="H78" s="15" t="s">
        <v>113</v>
      </c>
      <c r="I78" s="16"/>
    </row>
    <row r="79" spans="1:9" s="17" customFormat="1" ht="12.75" customHeight="1" x14ac:dyDescent="0.2">
      <c r="A79" s="18" t="s">
        <v>114</v>
      </c>
      <c r="B79" s="18" t="s">
        <v>8</v>
      </c>
      <c r="C79" s="19">
        <v>71</v>
      </c>
      <c r="D79" s="20">
        <v>126012.5205</v>
      </c>
      <c r="E79" s="20">
        <f t="shared" si="1"/>
        <v>148543.55916540002</v>
      </c>
      <c r="F79" s="20"/>
      <c r="G79" s="20">
        <v>0</v>
      </c>
      <c r="H79" s="15" t="s">
        <v>113</v>
      </c>
      <c r="I79" s="16"/>
    </row>
    <row r="80" spans="1:9" s="17" customFormat="1" ht="12.75" customHeight="1" x14ac:dyDescent="0.2">
      <c r="A80" s="18" t="s">
        <v>115</v>
      </c>
      <c r="B80" s="18" t="s">
        <v>8</v>
      </c>
      <c r="C80" s="19">
        <v>72</v>
      </c>
      <c r="D80" s="20">
        <v>88205.458700000003</v>
      </c>
      <c r="E80" s="20">
        <f t="shared" si="1"/>
        <v>103976.59471556002</v>
      </c>
      <c r="F80" s="20"/>
      <c r="G80" s="20">
        <v>0</v>
      </c>
      <c r="H80" s="15" t="s">
        <v>109</v>
      </c>
      <c r="I80" s="16"/>
    </row>
    <row r="81" spans="1:9" s="17" customFormat="1" ht="12.75" customHeight="1" x14ac:dyDescent="0.2">
      <c r="A81" s="18" t="s">
        <v>116</v>
      </c>
      <c r="B81" s="18" t="s">
        <v>8</v>
      </c>
      <c r="C81" s="19">
        <v>73</v>
      </c>
      <c r="D81" s="20">
        <v>2133103.5998999998</v>
      </c>
      <c r="E81" s="20">
        <f t="shared" si="1"/>
        <v>2514502.5235621198</v>
      </c>
      <c r="F81" s="20"/>
      <c r="G81" s="20">
        <v>0</v>
      </c>
      <c r="H81" s="15" t="s">
        <v>117</v>
      </c>
      <c r="I81" s="16"/>
    </row>
    <row r="82" spans="1:9" s="17" customFormat="1" ht="12.75" customHeight="1" x14ac:dyDescent="0.2">
      <c r="A82" s="18" t="s">
        <v>118</v>
      </c>
      <c r="B82" s="18" t="s">
        <v>8</v>
      </c>
      <c r="C82" s="19">
        <v>74</v>
      </c>
      <c r="D82" s="20">
        <v>1513162.1205</v>
      </c>
      <c r="E82" s="20">
        <f t="shared" si="1"/>
        <v>1783715.5076454</v>
      </c>
      <c r="F82" s="20"/>
      <c r="G82" s="20">
        <v>0</v>
      </c>
      <c r="H82" s="15" t="s">
        <v>119</v>
      </c>
      <c r="I82" s="16"/>
    </row>
    <row r="83" spans="1:9" s="17" customFormat="1" ht="12.75" customHeight="1" x14ac:dyDescent="0.2">
      <c r="A83" s="18" t="s">
        <v>120</v>
      </c>
      <c r="B83" s="18" t="s">
        <v>8</v>
      </c>
      <c r="C83" s="19">
        <v>75</v>
      </c>
      <c r="D83" s="20">
        <v>1795911.9468</v>
      </c>
      <c r="E83" s="20">
        <f t="shared" si="1"/>
        <v>2117021.0028878404</v>
      </c>
      <c r="F83" s="20"/>
      <c r="G83" s="20">
        <v>0</v>
      </c>
      <c r="H83" s="15" t="s">
        <v>15</v>
      </c>
      <c r="I83" s="16"/>
    </row>
    <row r="84" spans="1:9" s="17" customFormat="1" ht="12.75" customHeight="1" x14ac:dyDescent="0.2">
      <c r="A84" s="18" t="s">
        <v>121</v>
      </c>
      <c r="B84" s="18" t="s">
        <v>8</v>
      </c>
      <c r="C84" s="19">
        <v>76</v>
      </c>
      <c r="D84" s="20">
        <v>158014.39439999999</v>
      </c>
      <c r="E84" s="20">
        <f t="shared" si="1"/>
        <v>186267.36811872001</v>
      </c>
      <c r="F84" s="20"/>
      <c r="G84" s="20">
        <v>0</v>
      </c>
      <c r="H84" s="15" t="s">
        <v>111</v>
      </c>
      <c r="I84" s="16"/>
    </row>
    <row r="85" spans="1:9" s="17" customFormat="1" ht="12.75" customHeight="1" x14ac:dyDescent="0.2">
      <c r="A85" s="18" t="s">
        <v>122</v>
      </c>
      <c r="B85" s="18" t="s">
        <v>8</v>
      </c>
      <c r="C85" s="19">
        <v>77</v>
      </c>
      <c r="D85" s="20">
        <v>663614.21920000005</v>
      </c>
      <c r="E85" s="20">
        <f t="shared" si="1"/>
        <v>782268.44159296015</v>
      </c>
      <c r="F85" s="20"/>
      <c r="G85" s="20">
        <v>0</v>
      </c>
      <c r="H85" s="15" t="s">
        <v>51</v>
      </c>
      <c r="I85" s="16"/>
    </row>
    <row r="86" spans="1:9" s="17" customFormat="1" ht="12.75" customHeight="1" x14ac:dyDescent="0.2">
      <c r="A86" s="18" t="s">
        <v>123</v>
      </c>
      <c r="B86" s="18" t="s">
        <v>8</v>
      </c>
      <c r="C86" s="19">
        <v>78</v>
      </c>
      <c r="D86" s="20">
        <v>677951.51879999996</v>
      </c>
      <c r="E86" s="20">
        <f t="shared" si="1"/>
        <v>799169.25036144</v>
      </c>
      <c r="F86" s="20"/>
      <c r="G86" s="20">
        <v>0</v>
      </c>
      <c r="H86" s="15" t="s">
        <v>51</v>
      </c>
      <c r="I86" s="16"/>
    </row>
    <row r="87" spans="1:9" s="17" customFormat="1" ht="12.75" customHeight="1" x14ac:dyDescent="0.2">
      <c r="A87" s="18" t="s">
        <v>124</v>
      </c>
      <c r="B87" s="18" t="s">
        <v>8</v>
      </c>
      <c r="C87" s="19">
        <v>79</v>
      </c>
      <c r="D87" s="20">
        <v>663614.21920000005</v>
      </c>
      <c r="E87" s="20">
        <f t="shared" si="1"/>
        <v>782268.44159296015</v>
      </c>
      <c r="F87" s="20"/>
      <c r="G87" s="20">
        <v>0</v>
      </c>
      <c r="H87" s="15" t="s">
        <v>51</v>
      </c>
      <c r="I87" s="16"/>
    </row>
    <row r="88" spans="1:9" s="17" customFormat="1" ht="12.75" customHeight="1" x14ac:dyDescent="0.2">
      <c r="A88" s="18" t="s">
        <v>125</v>
      </c>
      <c r="B88" s="18" t="s">
        <v>8</v>
      </c>
      <c r="C88" s="19">
        <v>80</v>
      </c>
      <c r="D88" s="20">
        <v>451182.53720000002</v>
      </c>
      <c r="E88" s="20">
        <f t="shared" si="1"/>
        <v>531853.97485136008</v>
      </c>
      <c r="F88" s="20"/>
      <c r="G88" s="20">
        <v>0</v>
      </c>
      <c r="H88" s="15" t="s">
        <v>126</v>
      </c>
      <c r="I88" s="16"/>
    </row>
    <row r="89" spans="1:9" s="17" customFormat="1" ht="12.75" customHeight="1" x14ac:dyDescent="0.2">
      <c r="A89" s="18" t="s">
        <v>127</v>
      </c>
      <c r="B89" s="18" t="s">
        <v>8</v>
      </c>
      <c r="C89" s="19">
        <v>81</v>
      </c>
      <c r="D89" s="20">
        <v>107575.5955</v>
      </c>
      <c r="E89" s="20">
        <f t="shared" si="1"/>
        <v>126810.1119754</v>
      </c>
      <c r="F89" s="20"/>
      <c r="G89" s="20">
        <v>0</v>
      </c>
      <c r="H89" s="15" t="s">
        <v>51</v>
      </c>
      <c r="I89" s="16"/>
    </row>
    <row r="90" spans="1:9" s="17" customFormat="1" ht="12.75" customHeight="1" x14ac:dyDescent="0.2">
      <c r="A90" s="18" t="s">
        <v>128</v>
      </c>
      <c r="B90" s="18" t="s">
        <v>8</v>
      </c>
      <c r="C90" s="19">
        <v>82</v>
      </c>
      <c r="D90" s="20">
        <v>13188.0296</v>
      </c>
      <c r="E90" s="20">
        <f t="shared" si="1"/>
        <v>15546.04929248</v>
      </c>
      <c r="F90" s="20"/>
      <c r="G90" s="20">
        <v>0</v>
      </c>
      <c r="H90" s="15" t="s">
        <v>20</v>
      </c>
      <c r="I90" s="16"/>
    </row>
    <row r="91" spans="1:9" s="17" customFormat="1" ht="12.75" customHeight="1" x14ac:dyDescent="0.2">
      <c r="A91" s="18" t="s">
        <v>129</v>
      </c>
      <c r="B91" s="18" t="s">
        <v>8</v>
      </c>
      <c r="C91" s="19">
        <v>83</v>
      </c>
      <c r="D91" s="20">
        <v>8443.5319</v>
      </c>
      <c r="E91" s="20">
        <f t="shared" si="1"/>
        <v>9953.2354037200002</v>
      </c>
      <c r="F91" s="20"/>
      <c r="G91" s="20">
        <v>0</v>
      </c>
      <c r="H91" s="15" t="s">
        <v>20</v>
      </c>
      <c r="I91" s="16"/>
    </row>
    <row r="92" spans="1:9" s="17" customFormat="1" ht="12.75" customHeight="1" x14ac:dyDescent="0.2">
      <c r="A92" s="18" t="s">
        <v>130</v>
      </c>
      <c r="B92" s="18" t="s">
        <v>8</v>
      </c>
      <c r="C92" s="19">
        <v>84</v>
      </c>
      <c r="D92" s="20">
        <v>8443.5319</v>
      </c>
      <c r="E92" s="20">
        <f t="shared" si="1"/>
        <v>9953.2354037200002</v>
      </c>
      <c r="F92" s="20"/>
      <c r="G92" s="20">
        <v>0</v>
      </c>
      <c r="H92" s="15" t="s">
        <v>20</v>
      </c>
      <c r="I92" s="16"/>
    </row>
    <row r="93" spans="1:9" s="17" customFormat="1" ht="12.75" customHeight="1" x14ac:dyDescent="0.2">
      <c r="A93" s="18" t="s">
        <v>131</v>
      </c>
      <c r="B93" s="18" t="s">
        <v>8</v>
      </c>
      <c r="C93" s="19">
        <v>85</v>
      </c>
      <c r="D93" s="20">
        <v>8443.5319</v>
      </c>
      <c r="E93" s="20">
        <f t="shared" si="1"/>
        <v>9953.2354037200002</v>
      </c>
      <c r="F93" s="20"/>
      <c r="G93" s="20">
        <v>0</v>
      </c>
      <c r="H93" s="15" t="s">
        <v>20</v>
      </c>
      <c r="I93" s="16"/>
    </row>
    <row r="94" spans="1:9" s="17" customFormat="1" ht="12.75" customHeight="1" x14ac:dyDescent="0.2">
      <c r="A94" s="18" t="s">
        <v>132</v>
      </c>
      <c r="B94" s="18" t="s">
        <v>8</v>
      </c>
      <c r="C94" s="19">
        <v>86</v>
      </c>
      <c r="D94" s="20">
        <v>8443.5319</v>
      </c>
      <c r="E94" s="20">
        <f t="shared" si="1"/>
        <v>9953.2354037200002</v>
      </c>
      <c r="F94" s="20"/>
      <c r="G94" s="20">
        <v>0</v>
      </c>
      <c r="H94" s="15" t="s">
        <v>20</v>
      </c>
      <c r="I94" s="16"/>
    </row>
    <row r="95" spans="1:9" s="17" customFormat="1" ht="12.75" customHeight="1" x14ac:dyDescent="0.2">
      <c r="A95" s="18" t="s">
        <v>133</v>
      </c>
      <c r="B95" s="18" t="s">
        <v>8</v>
      </c>
      <c r="C95" s="19">
        <v>87</v>
      </c>
      <c r="D95" s="20">
        <v>8443.5319</v>
      </c>
      <c r="E95" s="20">
        <f t="shared" si="1"/>
        <v>9953.2354037200002</v>
      </c>
      <c r="F95" s="20"/>
      <c r="G95" s="20">
        <v>0</v>
      </c>
      <c r="H95" s="15" t="s">
        <v>20</v>
      </c>
      <c r="I95" s="16"/>
    </row>
    <row r="96" spans="1:9" s="17" customFormat="1" ht="12.75" customHeight="1" x14ac:dyDescent="0.2">
      <c r="A96" s="18" t="s">
        <v>134</v>
      </c>
      <c r="B96" s="18" t="s">
        <v>8</v>
      </c>
      <c r="C96" s="19">
        <v>88</v>
      </c>
      <c r="D96" s="20">
        <v>8443.5319</v>
      </c>
      <c r="E96" s="20">
        <f t="shared" si="1"/>
        <v>9953.2354037200002</v>
      </c>
      <c r="F96" s="20"/>
      <c r="G96" s="20">
        <v>0</v>
      </c>
      <c r="H96" s="15" t="s">
        <v>20</v>
      </c>
      <c r="I96" s="16"/>
    </row>
    <row r="97" spans="1:9" s="17" customFormat="1" ht="12.75" customHeight="1" x14ac:dyDescent="0.2">
      <c r="A97" s="18" t="s">
        <v>135</v>
      </c>
      <c r="B97" s="18" t="s">
        <v>8</v>
      </c>
      <c r="C97" s="19">
        <v>89</v>
      </c>
      <c r="D97" s="20">
        <v>8443.5319</v>
      </c>
      <c r="E97" s="20">
        <f t="shared" si="1"/>
        <v>9953.2354037200002</v>
      </c>
      <c r="F97" s="20"/>
      <c r="G97" s="20">
        <v>0</v>
      </c>
      <c r="H97" s="15" t="s">
        <v>20</v>
      </c>
      <c r="I97" s="16"/>
    </row>
    <row r="98" spans="1:9" s="17" customFormat="1" ht="12.75" customHeight="1" x14ac:dyDescent="0.2">
      <c r="A98" s="18" t="s">
        <v>136</v>
      </c>
      <c r="B98" s="18" t="s">
        <v>8</v>
      </c>
      <c r="C98" s="19">
        <v>90</v>
      </c>
      <c r="D98" s="20">
        <v>8443.5319</v>
      </c>
      <c r="E98" s="20">
        <f t="shared" si="1"/>
        <v>9953.2354037200002</v>
      </c>
      <c r="F98" s="20"/>
      <c r="G98" s="20">
        <v>0</v>
      </c>
      <c r="H98" s="15" t="s">
        <v>20</v>
      </c>
      <c r="I98" s="16"/>
    </row>
    <row r="99" spans="1:9" s="17" customFormat="1" ht="12.75" customHeight="1" x14ac:dyDescent="0.2">
      <c r="A99" s="18" t="s">
        <v>137</v>
      </c>
      <c r="B99" s="18" t="s">
        <v>8</v>
      </c>
      <c r="C99" s="19">
        <v>91</v>
      </c>
      <c r="D99" s="20">
        <v>8443.5319</v>
      </c>
      <c r="E99" s="20">
        <f t="shared" si="1"/>
        <v>9953.2354037200002</v>
      </c>
      <c r="F99" s="20"/>
      <c r="G99" s="20">
        <v>0</v>
      </c>
      <c r="H99" s="15" t="s">
        <v>20</v>
      </c>
      <c r="I99" s="16"/>
    </row>
    <row r="100" spans="1:9" s="17" customFormat="1" ht="12.75" customHeight="1" x14ac:dyDescent="0.2">
      <c r="A100" s="18" t="s">
        <v>138</v>
      </c>
      <c r="B100" s="18" t="s">
        <v>8</v>
      </c>
      <c r="C100" s="19">
        <v>92</v>
      </c>
      <c r="D100" s="20">
        <v>8443.5319</v>
      </c>
      <c r="E100" s="20">
        <f t="shared" si="1"/>
        <v>9953.2354037200002</v>
      </c>
      <c r="F100" s="20"/>
      <c r="G100" s="20">
        <v>0</v>
      </c>
      <c r="H100" s="15" t="s">
        <v>20</v>
      </c>
      <c r="I100" s="16"/>
    </row>
    <row r="101" spans="1:9" s="17" customFormat="1" ht="12.75" customHeight="1" x14ac:dyDescent="0.2">
      <c r="A101" s="18" t="s">
        <v>139</v>
      </c>
      <c r="B101" s="18" t="s">
        <v>8</v>
      </c>
      <c r="C101" s="19">
        <v>93</v>
      </c>
      <c r="D101" s="20">
        <v>8443.5319</v>
      </c>
      <c r="E101" s="20">
        <f t="shared" si="1"/>
        <v>9953.2354037200002</v>
      </c>
      <c r="F101" s="20"/>
      <c r="G101" s="20">
        <v>0</v>
      </c>
      <c r="H101" s="15" t="s">
        <v>20</v>
      </c>
      <c r="I101" s="16"/>
    </row>
    <row r="102" spans="1:9" s="17" customFormat="1" ht="12.75" customHeight="1" x14ac:dyDescent="0.2">
      <c r="A102" s="18" t="s">
        <v>140</v>
      </c>
      <c r="B102" s="18" t="s">
        <v>8</v>
      </c>
      <c r="C102" s="19">
        <v>94</v>
      </c>
      <c r="D102" s="20">
        <v>8443.5319</v>
      </c>
      <c r="E102" s="20">
        <f t="shared" si="1"/>
        <v>9953.2354037200002</v>
      </c>
      <c r="F102" s="20"/>
      <c r="G102" s="20">
        <v>0</v>
      </c>
      <c r="H102" s="15" t="s">
        <v>20</v>
      </c>
      <c r="I102" s="16"/>
    </row>
    <row r="103" spans="1:9" s="17" customFormat="1" ht="12.75" customHeight="1" x14ac:dyDescent="0.2">
      <c r="A103" s="18" t="s">
        <v>141</v>
      </c>
      <c r="B103" s="18" t="s">
        <v>8</v>
      </c>
      <c r="C103" s="19">
        <v>95</v>
      </c>
      <c r="D103" s="20">
        <v>8443.5319</v>
      </c>
      <c r="E103" s="20">
        <f t="shared" si="1"/>
        <v>9953.2354037200002</v>
      </c>
      <c r="F103" s="20"/>
      <c r="G103" s="20">
        <v>0</v>
      </c>
      <c r="H103" s="15" t="s">
        <v>20</v>
      </c>
      <c r="I103" s="16"/>
    </row>
    <row r="104" spans="1:9" s="17" customFormat="1" ht="12.75" customHeight="1" x14ac:dyDescent="0.2">
      <c r="A104" s="18" t="s">
        <v>142</v>
      </c>
      <c r="B104" s="18" t="s">
        <v>8</v>
      </c>
      <c r="C104" s="19">
        <v>96</v>
      </c>
      <c r="D104" s="20">
        <v>8443.5319</v>
      </c>
      <c r="E104" s="20">
        <f t="shared" si="1"/>
        <v>9953.2354037200002</v>
      </c>
      <c r="F104" s="20"/>
      <c r="G104" s="20">
        <v>0</v>
      </c>
      <c r="H104" s="15" t="s">
        <v>20</v>
      </c>
      <c r="I104" s="16"/>
    </row>
    <row r="105" spans="1:9" s="17" customFormat="1" ht="12.75" customHeight="1" x14ac:dyDescent="0.2">
      <c r="A105" s="18" t="s">
        <v>143</v>
      </c>
      <c r="B105" s="18" t="s">
        <v>8</v>
      </c>
      <c r="C105" s="19">
        <v>97</v>
      </c>
      <c r="D105" s="20">
        <v>8443.5319</v>
      </c>
      <c r="E105" s="20">
        <f t="shared" si="1"/>
        <v>9953.2354037200002</v>
      </c>
      <c r="F105" s="20"/>
      <c r="G105" s="20">
        <v>0</v>
      </c>
      <c r="H105" s="15" t="s">
        <v>20</v>
      </c>
      <c r="I105" s="16"/>
    </row>
    <row r="106" spans="1:9" s="17" customFormat="1" ht="12.75" customHeight="1" x14ac:dyDescent="0.2">
      <c r="A106" s="18" t="s">
        <v>144</v>
      </c>
      <c r="B106" s="18" t="s">
        <v>8</v>
      </c>
      <c r="C106" s="19">
        <v>98</v>
      </c>
      <c r="D106" s="20">
        <v>8443.5319</v>
      </c>
      <c r="E106" s="20">
        <f t="shared" si="1"/>
        <v>9953.2354037200002</v>
      </c>
      <c r="F106" s="20"/>
      <c r="G106" s="20">
        <v>0</v>
      </c>
      <c r="H106" s="15" t="s">
        <v>20</v>
      </c>
      <c r="I106" s="16"/>
    </row>
    <row r="107" spans="1:9" s="17" customFormat="1" ht="12.75" customHeight="1" x14ac:dyDescent="0.2">
      <c r="A107" s="18" t="s">
        <v>145</v>
      </c>
      <c r="B107" s="18" t="s">
        <v>8</v>
      </c>
      <c r="C107" s="19">
        <v>99</v>
      </c>
      <c r="D107" s="20">
        <v>853909.12540000002</v>
      </c>
      <c r="E107" s="20">
        <f t="shared" si="1"/>
        <v>1006588.0770215201</v>
      </c>
      <c r="F107" s="20"/>
      <c r="G107" s="20">
        <v>0</v>
      </c>
      <c r="H107" s="15" t="s">
        <v>55</v>
      </c>
      <c r="I107" s="16"/>
    </row>
    <row r="108" spans="1:9" s="17" customFormat="1" ht="12.75" customHeight="1" x14ac:dyDescent="0.2">
      <c r="A108" s="18" t="s">
        <v>146</v>
      </c>
      <c r="B108" s="18" t="s">
        <v>8</v>
      </c>
      <c r="C108" s="19">
        <v>100</v>
      </c>
      <c r="D108" s="20">
        <v>12541.0605</v>
      </c>
      <c r="E108" s="20">
        <f t="shared" si="1"/>
        <v>14783.402117400001</v>
      </c>
      <c r="F108" s="20"/>
      <c r="G108" s="20">
        <v>0</v>
      </c>
      <c r="H108" s="15" t="s">
        <v>9</v>
      </c>
      <c r="I108" s="16"/>
    </row>
    <row r="109" spans="1:9" s="17" customFormat="1" ht="12.75" customHeight="1" x14ac:dyDescent="0.2">
      <c r="A109" s="18" t="s">
        <v>147</v>
      </c>
      <c r="B109" s="18" t="s">
        <v>8</v>
      </c>
      <c r="C109" s="19">
        <v>101</v>
      </c>
      <c r="D109" s="20">
        <v>5619.4309000000003</v>
      </c>
      <c r="E109" s="20">
        <f t="shared" si="1"/>
        <v>6624.1851449200003</v>
      </c>
      <c r="F109" s="20"/>
      <c r="G109" s="20">
        <v>0</v>
      </c>
      <c r="H109" s="15" t="s">
        <v>84</v>
      </c>
      <c r="I109" s="16"/>
    </row>
    <row r="110" spans="1:9" s="17" customFormat="1" ht="12.75" customHeight="1" x14ac:dyDescent="0.2">
      <c r="A110" s="18" t="s">
        <v>148</v>
      </c>
      <c r="B110" s="18" t="s">
        <v>8</v>
      </c>
      <c r="C110" s="19">
        <v>102</v>
      </c>
      <c r="D110" s="20">
        <v>6774161.3969999999</v>
      </c>
      <c r="E110" s="20">
        <f t="shared" si="1"/>
        <v>7985381.4547836008</v>
      </c>
      <c r="F110" s="20"/>
      <c r="G110" s="20">
        <v>0</v>
      </c>
      <c r="H110" s="15" t="s">
        <v>13</v>
      </c>
      <c r="I110" s="16"/>
    </row>
    <row r="111" spans="1:9" s="17" customFormat="1" ht="12.75" customHeight="1" x14ac:dyDescent="0.2">
      <c r="A111" s="18" t="s">
        <v>149</v>
      </c>
      <c r="B111" s="18" t="s">
        <v>8</v>
      </c>
      <c r="C111" s="19">
        <v>103</v>
      </c>
      <c r="D111" s="20">
        <v>241918.67240000001</v>
      </c>
      <c r="E111" s="20">
        <f t="shared" si="1"/>
        <v>285173.73102512001</v>
      </c>
      <c r="F111" s="20"/>
      <c r="G111" s="20">
        <v>0</v>
      </c>
      <c r="H111" s="15" t="s">
        <v>150</v>
      </c>
      <c r="I111" s="16"/>
    </row>
    <row r="112" spans="1:9" s="17" customFormat="1" ht="12.75" customHeight="1" x14ac:dyDescent="0.2">
      <c r="A112" s="18" t="s">
        <v>151</v>
      </c>
      <c r="B112" s="18" t="s">
        <v>8</v>
      </c>
      <c r="C112" s="19">
        <v>104</v>
      </c>
      <c r="D112" s="20">
        <v>96473.707800000004</v>
      </c>
      <c r="E112" s="20">
        <f t="shared" si="1"/>
        <v>113723.20675464001</v>
      </c>
      <c r="F112" s="20"/>
      <c r="G112" s="20">
        <v>0</v>
      </c>
      <c r="H112" s="15" t="s">
        <v>152</v>
      </c>
      <c r="I112" s="16"/>
    </row>
    <row r="113" spans="1:9" s="17" customFormat="1" ht="12.75" customHeight="1" x14ac:dyDescent="0.2">
      <c r="A113" s="18" t="s">
        <v>153</v>
      </c>
      <c r="B113" s="18" t="s">
        <v>8</v>
      </c>
      <c r="C113" s="19">
        <v>105</v>
      </c>
      <c r="D113" s="20">
        <v>6841353.0751</v>
      </c>
      <c r="E113" s="20">
        <f t="shared" si="1"/>
        <v>8064587.0049278801</v>
      </c>
      <c r="F113" s="20"/>
      <c r="G113" s="20">
        <v>0</v>
      </c>
      <c r="H113" s="15" t="s">
        <v>154</v>
      </c>
      <c r="I113" s="16"/>
    </row>
    <row r="114" spans="1:9" s="17" customFormat="1" ht="12.75" customHeight="1" x14ac:dyDescent="0.2">
      <c r="A114" s="18" t="s">
        <v>155</v>
      </c>
      <c r="B114" s="18" t="s">
        <v>8</v>
      </c>
      <c r="C114" s="19">
        <v>106</v>
      </c>
      <c r="D114" s="20">
        <v>10105410.625600001</v>
      </c>
      <c r="E114" s="20">
        <f t="shared" si="1"/>
        <v>11912258.045457281</v>
      </c>
      <c r="F114" s="20"/>
      <c r="G114" s="20">
        <v>0</v>
      </c>
      <c r="H114" s="15" t="s">
        <v>156</v>
      </c>
      <c r="I114" s="16"/>
    </row>
    <row r="115" spans="1:9" s="17" customFormat="1" ht="12.75" customHeight="1" x14ac:dyDescent="0.2">
      <c r="A115" s="18" t="s">
        <v>157</v>
      </c>
      <c r="B115" s="18" t="s">
        <v>8</v>
      </c>
      <c r="C115" s="19">
        <v>107</v>
      </c>
      <c r="D115" s="20">
        <v>2299947.2146000001</v>
      </c>
      <c r="E115" s="20">
        <f t="shared" si="1"/>
        <v>2711177.7765704803</v>
      </c>
      <c r="F115" s="20"/>
      <c r="G115" s="20">
        <v>0</v>
      </c>
      <c r="H115" s="15" t="s">
        <v>81</v>
      </c>
      <c r="I115" s="16"/>
    </row>
    <row r="116" spans="1:9" s="17" customFormat="1" ht="12.75" customHeight="1" x14ac:dyDescent="0.2">
      <c r="A116" s="18" t="s">
        <v>158</v>
      </c>
      <c r="B116" s="18" t="s">
        <v>8</v>
      </c>
      <c r="C116" s="19">
        <v>108</v>
      </c>
      <c r="D116" s="20">
        <v>2299947.2146000001</v>
      </c>
      <c r="E116" s="20">
        <f t="shared" si="1"/>
        <v>2711177.7765704803</v>
      </c>
      <c r="F116" s="20"/>
      <c r="G116" s="20">
        <v>0</v>
      </c>
      <c r="H116" s="15" t="s">
        <v>81</v>
      </c>
      <c r="I116" s="16"/>
    </row>
    <row r="117" spans="1:9" s="17" customFormat="1" ht="12.75" customHeight="1" x14ac:dyDescent="0.2">
      <c r="A117" s="18" t="s">
        <v>159</v>
      </c>
      <c r="B117" s="18" t="s">
        <v>8</v>
      </c>
      <c r="C117" s="19">
        <v>109</v>
      </c>
      <c r="D117" s="20">
        <v>2299947.2146000001</v>
      </c>
      <c r="E117" s="20">
        <f t="shared" si="1"/>
        <v>2711177.7765704803</v>
      </c>
      <c r="F117" s="20"/>
      <c r="G117" s="20">
        <v>0</v>
      </c>
      <c r="H117" s="15" t="s">
        <v>81</v>
      </c>
      <c r="I117" s="16"/>
    </row>
    <row r="118" spans="1:9" s="17" customFormat="1" ht="12.75" customHeight="1" x14ac:dyDescent="0.2">
      <c r="A118" s="18" t="s">
        <v>160</v>
      </c>
      <c r="B118" s="18" t="s">
        <v>8</v>
      </c>
      <c r="C118" s="19">
        <v>110</v>
      </c>
      <c r="D118" s="20">
        <v>2299947.2146000001</v>
      </c>
      <c r="E118" s="20">
        <f t="shared" si="1"/>
        <v>2711177.7765704803</v>
      </c>
      <c r="F118" s="20"/>
      <c r="G118" s="20">
        <v>0</v>
      </c>
      <c r="H118" s="15" t="s">
        <v>81</v>
      </c>
      <c r="I118" s="16"/>
    </row>
    <row r="119" spans="1:9" s="17" customFormat="1" ht="12.75" customHeight="1" x14ac:dyDescent="0.2">
      <c r="A119" s="18" t="s">
        <v>161</v>
      </c>
      <c r="B119" s="18" t="s">
        <v>8</v>
      </c>
      <c r="C119" s="19">
        <v>111</v>
      </c>
      <c r="D119" s="20">
        <v>2299947.2146000001</v>
      </c>
      <c r="E119" s="20">
        <f t="shared" si="1"/>
        <v>2711177.7765704803</v>
      </c>
      <c r="F119" s="20"/>
      <c r="G119" s="20">
        <v>0</v>
      </c>
      <c r="H119" s="15" t="s">
        <v>81</v>
      </c>
      <c r="I119" s="16"/>
    </row>
    <row r="120" spans="1:9" s="17" customFormat="1" ht="12.75" customHeight="1" x14ac:dyDescent="0.2">
      <c r="A120" s="18" t="s">
        <v>162</v>
      </c>
      <c r="B120" s="18" t="s">
        <v>8</v>
      </c>
      <c r="C120" s="19">
        <v>112</v>
      </c>
      <c r="D120" s="20">
        <v>179482.8768</v>
      </c>
      <c r="E120" s="20">
        <f t="shared" si="1"/>
        <v>211574.41517184002</v>
      </c>
      <c r="F120" s="20"/>
      <c r="G120" s="20">
        <v>0</v>
      </c>
      <c r="H120" s="15" t="s">
        <v>81</v>
      </c>
      <c r="I120" s="16"/>
    </row>
    <row r="121" spans="1:9" s="17" customFormat="1" ht="12.75" customHeight="1" x14ac:dyDescent="0.2">
      <c r="A121" s="18" t="s">
        <v>163</v>
      </c>
      <c r="B121" s="18" t="s">
        <v>8</v>
      </c>
      <c r="C121" s="19">
        <v>113</v>
      </c>
      <c r="D121" s="20">
        <v>921241.4669</v>
      </c>
      <c r="E121" s="20">
        <f t="shared" si="1"/>
        <v>1085959.44118172</v>
      </c>
      <c r="F121" s="20"/>
      <c r="G121" s="20">
        <v>0</v>
      </c>
      <c r="H121" s="15" t="s">
        <v>150</v>
      </c>
      <c r="I121" s="16"/>
    </row>
    <row r="122" spans="1:9" s="17" customFormat="1" ht="12.75" customHeight="1" x14ac:dyDescent="0.2">
      <c r="A122" s="18" t="s">
        <v>164</v>
      </c>
      <c r="B122" s="18" t="s">
        <v>165</v>
      </c>
      <c r="C122" s="19">
        <v>114</v>
      </c>
      <c r="D122" s="20">
        <v>1772939.5349000001</v>
      </c>
      <c r="E122" s="20">
        <f t="shared" si="1"/>
        <v>2089941.1237401203</v>
      </c>
      <c r="F122" s="20"/>
      <c r="G122" s="20">
        <v>0</v>
      </c>
      <c r="H122" s="15" t="s">
        <v>15</v>
      </c>
      <c r="I122" s="16"/>
    </row>
    <row r="123" spans="1:9" s="17" customFormat="1" ht="12.75" customHeight="1" x14ac:dyDescent="0.2">
      <c r="A123" s="18" t="s">
        <v>166</v>
      </c>
      <c r="B123" s="18" t="s">
        <v>8</v>
      </c>
      <c r="C123" s="19">
        <v>115</v>
      </c>
      <c r="D123" s="20">
        <v>10290.168</v>
      </c>
      <c r="E123" s="20">
        <f t="shared" si="1"/>
        <v>12130.050038400001</v>
      </c>
      <c r="F123" s="20"/>
      <c r="G123" s="20">
        <v>0</v>
      </c>
      <c r="H123" s="15" t="s">
        <v>167</v>
      </c>
      <c r="I123" s="16"/>
    </row>
    <row r="124" spans="1:9" s="17" customFormat="1" ht="12.75" customHeight="1" x14ac:dyDescent="0.2">
      <c r="A124" s="18" t="s">
        <v>168</v>
      </c>
      <c r="B124" s="18" t="s">
        <v>8</v>
      </c>
      <c r="C124" s="19">
        <v>116</v>
      </c>
      <c r="D124" s="20">
        <v>102474.25840000001</v>
      </c>
      <c r="E124" s="20">
        <f t="shared" si="1"/>
        <v>120796.65580192002</v>
      </c>
      <c r="F124" s="20"/>
      <c r="G124" s="20">
        <v>0</v>
      </c>
      <c r="H124" s="15" t="s">
        <v>167</v>
      </c>
      <c r="I124" s="16"/>
    </row>
    <row r="125" spans="1:9" s="17" customFormat="1" ht="12.75" customHeight="1" x14ac:dyDescent="0.2">
      <c r="A125" s="18" t="s">
        <v>169</v>
      </c>
      <c r="B125" s="18" t="s">
        <v>8</v>
      </c>
      <c r="C125" s="19">
        <v>117</v>
      </c>
      <c r="D125" s="20">
        <v>5896.6611999999996</v>
      </c>
      <c r="E125" s="20">
        <f t="shared" si="1"/>
        <v>6950.9842225599996</v>
      </c>
      <c r="F125" s="20"/>
      <c r="G125" s="20">
        <v>0</v>
      </c>
      <c r="H125" s="15" t="s">
        <v>170</v>
      </c>
      <c r="I125" s="16"/>
    </row>
    <row r="126" spans="1:9" s="17" customFormat="1" ht="12.75" customHeight="1" x14ac:dyDescent="0.2">
      <c r="A126" s="18" t="s">
        <v>171</v>
      </c>
      <c r="B126" s="18" t="s">
        <v>8</v>
      </c>
      <c r="C126" s="19">
        <v>118</v>
      </c>
      <c r="D126" s="20">
        <v>1232.558</v>
      </c>
      <c r="E126" s="20">
        <f t="shared" si="1"/>
        <v>1452.9393704000001</v>
      </c>
      <c r="F126" s="20"/>
      <c r="G126" s="20">
        <v>0</v>
      </c>
      <c r="H126" s="15" t="s">
        <v>167</v>
      </c>
      <c r="I126" s="16"/>
    </row>
    <row r="127" spans="1:9" s="17" customFormat="1" ht="12.75" customHeight="1" x14ac:dyDescent="0.2">
      <c r="A127" s="18" t="s">
        <v>172</v>
      </c>
      <c r="B127" s="18" t="s">
        <v>8</v>
      </c>
      <c r="C127" s="19">
        <v>119</v>
      </c>
      <c r="D127" s="20">
        <v>14027.2047</v>
      </c>
      <c r="E127" s="20">
        <f t="shared" si="1"/>
        <v>16535.268900360003</v>
      </c>
      <c r="F127" s="20"/>
      <c r="G127" s="20">
        <v>0</v>
      </c>
      <c r="H127" s="15" t="s">
        <v>13</v>
      </c>
      <c r="I127" s="16"/>
    </row>
    <row r="128" spans="1:9" s="17" customFormat="1" ht="12.75" customHeight="1" x14ac:dyDescent="0.2">
      <c r="A128" s="18" t="s">
        <v>173</v>
      </c>
      <c r="B128" s="18" t="s">
        <v>8</v>
      </c>
      <c r="C128" s="19">
        <v>120</v>
      </c>
      <c r="D128" s="20">
        <v>48937.196499999998</v>
      </c>
      <c r="E128" s="20">
        <f t="shared" si="1"/>
        <v>57687.167234200002</v>
      </c>
      <c r="F128" s="20"/>
      <c r="G128" s="20">
        <v>0</v>
      </c>
      <c r="H128" s="15" t="s">
        <v>38</v>
      </c>
      <c r="I128" s="16"/>
    </row>
    <row r="129" spans="1:9" s="17" customFormat="1" ht="12.75" customHeight="1" x14ac:dyDescent="0.2">
      <c r="A129" s="18" t="s">
        <v>174</v>
      </c>
      <c r="B129" s="18" t="s">
        <v>8</v>
      </c>
      <c r="C129" s="19">
        <v>121</v>
      </c>
      <c r="D129" s="20">
        <v>166006.07279999999</v>
      </c>
      <c r="E129" s="20">
        <f t="shared" si="1"/>
        <v>195687.95861664001</v>
      </c>
      <c r="F129" s="20"/>
      <c r="G129" s="20">
        <v>0</v>
      </c>
      <c r="H129" s="15" t="s">
        <v>51</v>
      </c>
      <c r="I129" s="16"/>
    </row>
    <row r="130" spans="1:9" s="17" customFormat="1" ht="12.75" customHeight="1" x14ac:dyDescent="0.2">
      <c r="A130" s="18" t="s">
        <v>175</v>
      </c>
      <c r="B130" s="18" t="s">
        <v>8</v>
      </c>
      <c r="C130" s="19">
        <v>122</v>
      </c>
      <c r="D130" s="20">
        <v>998019.14879999997</v>
      </c>
      <c r="E130" s="20">
        <f t="shared" si="1"/>
        <v>1176464.9726054401</v>
      </c>
      <c r="F130" s="20"/>
      <c r="G130" s="20">
        <v>0</v>
      </c>
      <c r="H130" s="15" t="s">
        <v>51</v>
      </c>
      <c r="I130" s="16"/>
    </row>
    <row r="131" spans="1:9" s="17" customFormat="1" ht="12.75" customHeight="1" x14ac:dyDescent="0.2">
      <c r="A131" s="18" t="s">
        <v>176</v>
      </c>
      <c r="B131" s="18" t="s">
        <v>8</v>
      </c>
      <c r="C131" s="19">
        <v>123</v>
      </c>
      <c r="D131" s="20">
        <v>998019.14879999997</v>
      </c>
      <c r="E131" s="20">
        <f t="shared" si="1"/>
        <v>1176464.9726054401</v>
      </c>
      <c r="F131" s="20"/>
      <c r="G131" s="20">
        <v>0</v>
      </c>
      <c r="H131" s="15" t="s">
        <v>51</v>
      </c>
      <c r="I131" s="16"/>
    </row>
    <row r="132" spans="1:9" s="17" customFormat="1" ht="12.75" customHeight="1" x14ac:dyDescent="0.2">
      <c r="A132" s="18" t="s">
        <v>177</v>
      </c>
      <c r="B132" s="18" t="s">
        <v>8</v>
      </c>
      <c r="C132" s="19">
        <v>124</v>
      </c>
      <c r="D132" s="20">
        <v>998019.14879999997</v>
      </c>
      <c r="E132" s="20">
        <f t="shared" si="1"/>
        <v>1176464.9726054401</v>
      </c>
      <c r="F132" s="20"/>
      <c r="G132" s="20">
        <v>0</v>
      </c>
      <c r="H132" s="15" t="s">
        <v>51</v>
      </c>
      <c r="I132" s="16"/>
    </row>
    <row r="133" spans="1:9" s="17" customFormat="1" ht="12.75" customHeight="1" x14ac:dyDescent="0.2">
      <c r="A133" s="18" t="s">
        <v>178</v>
      </c>
      <c r="B133" s="18" t="s">
        <v>8</v>
      </c>
      <c r="C133" s="19">
        <v>125</v>
      </c>
      <c r="D133" s="20">
        <v>1640701.4454999999</v>
      </c>
      <c r="E133" s="20">
        <f t="shared" si="1"/>
        <v>1934058.8639554</v>
      </c>
      <c r="F133" s="20"/>
      <c r="G133" s="20">
        <v>0</v>
      </c>
      <c r="H133" s="15" t="s">
        <v>51</v>
      </c>
      <c r="I133" s="16"/>
    </row>
    <row r="134" spans="1:9" s="17" customFormat="1" ht="12.75" customHeight="1" x14ac:dyDescent="0.2">
      <c r="A134" s="18" t="s">
        <v>179</v>
      </c>
      <c r="B134" s="18" t="s">
        <v>8</v>
      </c>
      <c r="C134" s="19">
        <v>126</v>
      </c>
      <c r="D134" s="20">
        <v>6608797.2406000001</v>
      </c>
      <c r="E134" s="20">
        <f t="shared" si="1"/>
        <v>7790450.1872192807</v>
      </c>
      <c r="F134" s="20"/>
      <c r="G134" s="20">
        <v>0</v>
      </c>
      <c r="H134" s="15" t="s">
        <v>36</v>
      </c>
      <c r="I134" s="16"/>
    </row>
    <row r="135" spans="1:9" s="17" customFormat="1" ht="12.75" customHeight="1" x14ac:dyDescent="0.2">
      <c r="A135" s="18" t="s">
        <v>180</v>
      </c>
      <c r="B135" s="18" t="s">
        <v>8</v>
      </c>
      <c r="C135" s="19">
        <v>127</v>
      </c>
      <c r="D135" s="20">
        <v>91627.146299999993</v>
      </c>
      <c r="E135" s="20">
        <f t="shared" si="1"/>
        <v>108010.08005844</v>
      </c>
      <c r="F135" s="20"/>
      <c r="G135" s="20">
        <v>0</v>
      </c>
      <c r="H135" s="15" t="s">
        <v>181</v>
      </c>
      <c r="I135" s="16"/>
    </row>
    <row r="136" spans="1:9" s="17" customFormat="1" ht="12.75" customHeight="1" x14ac:dyDescent="0.2">
      <c r="A136" s="18" t="s">
        <v>182</v>
      </c>
      <c r="B136" s="18" t="s">
        <v>8</v>
      </c>
      <c r="C136" s="19">
        <v>128</v>
      </c>
      <c r="D136" s="20">
        <v>350823.42330000002</v>
      </c>
      <c r="E136" s="20">
        <f t="shared" si="1"/>
        <v>413550.65138604003</v>
      </c>
      <c r="F136" s="20"/>
      <c r="G136" s="20">
        <v>0</v>
      </c>
      <c r="H136" s="15" t="s">
        <v>51</v>
      </c>
      <c r="I136" s="16"/>
    </row>
    <row r="137" spans="1:9" s="17" customFormat="1" ht="12.75" customHeight="1" x14ac:dyDescent="0.2">
      <c r="A137" s="18" t="s">
        <v>183</v>
      </c>
      <c r="B137" s="18" t="s">
        <v>8</v>
      </c>
      <c r="C137" s="19">
        <v>129</v>
      </c>
      <c r="D137" s="20">
        <v>450780.31670000002</v>
      </c>
      <c r="E137" s="20">
        <f t="shared" si="1"/>
        <v>531379.83732596005</v>
      </c>
      <c r="F137" s="20"/>
      <c r="G137" s="20">
        <v>0</v>
      </c>
      <c r="H137" s="15" t="s">
        <v>184</v>
      </c>
      <c r="I137" s="16"/>
    </row>
    <row r="138" spans="1:9" s="17" customFormat="1" ht="12.75" customHeight="1" x14ac:dyDescent="0.2">
      <c r="A138" s="18" t="s">
        <v>185</v>
      </c>
      <c r="B138" s="18" t="s">
        <v>8</v>
      </c>
      <c r="C138" s="19">
        <v>130</v>
      </c>
      <c r="D138" s="20">
        <v>204751.88699999999</v>
      </c>
      <c r="E138" s="20">
        <f t="shared" ref="E138:E187" si="2">(D138*1.1788)</f>
        <v>241361.52439559999</v>
      </c>
      <c r="F138" s="20"/>
      <c r="G138" s="20">
        <v>0</v>
      </c>
      <c r="H138" s="15" t="s">
        <v>58</v>
      </c>
      <c r="I138" s="16"/>
    </row>
    <row r="139" spans="1:9" s="17" customFormat="1" ht="12.75" customHeight="1" x14ac:dyDescent="0.2">
      <c r="A139" s="18" t="s">
        <v>186</v>
      </c>
      <c r="B139" s="18" t="s">
        <v>8</v>
      </c>
      <c r="C139" s="19">
        <v>131</v>
      </c>
      <c r="D139" s="20">
        <v>12099.761699999999</v>
      </c>
      <c r="E139" s="20">
        <f t="shared" si="2"/>
        <v>14263.199091959999</v>
      </c>
      <c r="F139" s="20"/>
      <c r="G139" s="20">
        <v>0</v>
      </c>
      <c r="H139" s="15" t="s">
        <v>55</v>
      </c>
      <c r="I139" s="16"/>
    </row>
    <row r="140" spans="1:9" s="17" customFormat="1" ht="12.75" customHeight="1" x14ac:dyDescent="0.2">
      <c r="A140" s="18" t="s">
        <v>187</v>
      </c>
      <c r="B140" s="18" t="s">
        <v>8</v>
      </c>
      <c r="C140" s="19">
        <v>132</v>
      </c>
      <c r="D140" s="20">
        <v>130156.3751</v>
      </c>
      <c r="E140" s="20">
        <f t="shared" si="2"/>
        <v>153428.33496788002</v>
      </c>
      <c r="F140" s="20"/>
      <c r="G140" s="20">
        <v>0</v>
      </c>
      <c r="H140" s="15" t="s">
        <v>150</v>
      </c>
      <c r="I140" s="16"/>
    </row>
    <row r="141" spans="1:9" s="17" customFormat="1" ht="12.75" customHeight="1" x14ac:dyDescent="0.2">
      <c r="A141" s="18" t="s">
        <v>188</v>
      </c>
      <c r="B141" s="18" t="s">
        <v>8</v>
      </c>
      <c r="C141" s="19">
        <v>133</v>
      </c>
      <c r="D141" s="20">
        <v>60638.5455</v>
      </c>
      <c r="E141" s="20">
        <f t="shared" si="2"/>
        <v>71480.717435400002</v>
      </c>
      <c r="F141" s="20"/>
      <c r="G141" s="20">
        <v>0</v>
      </c>
      <c r="H141" s="15" t="s">
        <v>126</v>
      </c>
      <c r="I141" s="16"/>
    </row>
    <row r="142" spans="1:9" s="17" customFormat="1" ht="12.75" customHeight="1" x14ac:dyDescent="0.2">
      <c r="A142" s="18" t="s">
        <v>189</v>
      </c>
      <c r="B142" s="18" t="s">
        <v>8</v>
      </c>
      <c r="C142" s="19">
        <v>134</v>
      </c>
      <c r="D142" s="20">
        <v>60638.5455</v>
      </c>
      <c r="E142" s="20">
        <f t="shared" si="2"/>
        <v>71480.717435400002</v>
      </c>
      <c r="F142" s="20"/>
      <c r="G142" s="20">
        <v>0</v>
      </c>
      <c r="H142" s="15" t="s">
        <v>126</v>
      </c>
      <c r="I142" s="16"/>
    </row>
    <row r="143" spans="1:9" s="17" customFormat="1" ht="12.75" customHeight="1" x14ac:dyDescent="0.2">
      <c r="A143" s="18" t="s">
        <v>190</v>
      </c>
      <c r="B143" s="18" t="s">
        <v>8</v>
      </c>
      <c r="C143" s="19">
        <v>135</v>
      </c>
      <c r="D143" s="20">
        <v>60638.5455</v>
      </c>
      <c r="E143" s="20">
        <f t="shared" si="2"/>
        <v>71480.717435400002</v>
      </c>
      <c r="F143" s="20"/>
      <c r="G143" s="20">
        <v>0</v>
      </c>
      <c r="H143" s="15" t="s">
        <v>126</v>
      </c>
      <c r="I143" s="16"/>
    </row>
    <row r="144" spans="1:9" s="17" customFormat="1" ht="12.75" customHeight="1" x14ac:dyDescent="0.2">
      <c r="A144" s="18" t="s">
        <v>191</v>
      </c>
      <c r="B144" s="18" t="s">
        <v>8</v>
      </c>
      <c r="C144" s="19">
        <v>136</v>
      </c>
      <c r="D144" s="20">
        <v>60638.5455</v>
      </c>
      <c r="E144" s="20">
        <f t="shared" si="2"/>
        <v>71480.717435400002</v>
      </c>
      <c r="F144" s="20"/>
      <c r="G144" s="20">
        <v>0</v>
      </c>
      <c r="H144" s="15" t="s">
        <v>126</v>
      </c>
      <c r="I144" s="16"/>
    </row>
    <row r="145" spans="1:9" s="17" customFormat="1" ht="12.75" customHeight="1" x14ac:dyDescent="0.2">
      <c r="A145" s="18" t="s">
        <v>192</v>
      </c>
      <c r="B145" s="18" t="s">
        <v>8</v>
      </c>
      <c r="C145" s="19">
        <v>137</v>
      </c>
      <c r="D145" s="20">
        <v>60638.5455</v>
      </c>
      <c r="E145" s="20">
        <f t="shared" si="2"/>
        <v>71480.717435400002</v>
      </c>
      <c r="F145" s="20"/>
      <c r="G145" s="20">
        <v>0</v>
      </c>
      <c r="H145" s="15" t="s">
        <v>126</v>
      </c>
      <c r="I145" s="16"/>
    </row>
    <row r="146" spans="1:9" s="17" customFormat="1" ht="12.75" customHeight="1" x14ac:dyDescent="0.2">
      <c r="A146" s="18" t="s">
        <v>193</v>
      </c>
      <c r="B146" s="18" t="s">
        <v>8</v>
      </c>
      <c r="C146" s="19">
        <v>138</v>
      </c>
      <c r="D146" s="20">
        <v>81819.142900000006</v>
      </c>
      <c r="E146" s="20">
        <f t="shared" si="2"/>
        <v>96448.405650520013</v>
      </c>
      <c r="F146" s="20"/>
      <c r="G146" s="20">
        <v>0</v>
      </c>
      <c r="H146" s="15" t="s">
        <v>194</v>
      </c>
      <c r="I146" s="16"/>
    </row>
    <row r="147" spans="1:9" s="17" customFormat="1" ht="12.75" customHeight="1" x14ac:dyDescent="0.2">
      <c r="A147" s="18" t="s">
        <v>195</v>
      </c>
      <c r="B147" s="18" t="s">
        <v>8</v>
      </c>
      <c r="C147" s="19">
        <v>139</v>
      </c>
      <c r="D147" s="20">
        <v>276198.59820000001</v>
      </c>
      <c r="E147" s="20">
        <f t="shared" si="2"/>
        <v>325582.90755816002</v>
      </c>
      <c r="F147" s="20"/>
      <c r="G147" s="20">
        <v>0</v>
      </c>
      <c r="H147" s="15" t="s">
        <v>58</v>
      </c>
      <c r="I147" s="16"/>
    </row>
    <row r="148" spans="1:9" s="17" customFormat="1" ht="12.75" customHeight="1" x14ac:dyDescent="0.2">
      <c r="A148" s="18" t="s">
        <v>196</v>
      </c>
      <c r="B148" s="18" t="s">
        <v>8</v>
      </c>
      <c r="C148" s="19">
        <v>140</v>
      </c>
      <c r="D148" s="20">
        <v>23943.691699999999</v>
      </c>
      <c r="E148" s="20">
        <f t="shared" si="2"/>
        <v>28224.823775960002</v>
      </c>
      <c r="F148" s="20"/>
      <c r="G148" s="20">
        <v>0</v>
      </c>
      <c r="H148" s="15" t="s">
        <v>197</v>
      </c>
      <c r="I148" s="16"/>
    </row>
    <row r="149" spans="1:9" s="17" customFormat="1" ht="12.75" customHeight="1" x14ac:dyDescent="0.2">
      <c r="A149" s="18" t="s">
        <v>198</v>
      </c>
      <c r="B149" s="18" t="s">
        <v>8</v>
      </c>
      <c r="C149" s="19">
        <v>141</v>
      </c>
      <c r="D149" s="20">
        <v>151303.58230000001</v>
      </c>
      <c r="E149" s="20">
        <f t="shared" si="2"/>
        <v>178356.66281524001</v>
      </c>
      <c r="F149" s="20"/>
      <c r="G149" s="20">
        <v>0</v>
      </c>
      <c r="H149" s="15" t="s">
        <v>199</v>
      </c>
      <c r="I149" s="16"/>
    </row>
    <row r="150" spans="1:9" s="17" customFormat="1" ht="12.75" customHeight="1" x14ac:dyDescent="0.2">
      <c r="A150" s="18" t="s">
        <v>200</v>
      </c>
      <c r="B150" s="18" t="s">
        <v>8</v>
      </c>
      <c r="C150" s="19">
        <v>142</v>
      </c>
      <c r="D150" s="20">
        <v>239225.88570000001</v>
      </c>
      <c r="E150" s="20">
        <f t="shared" si="2"/>
        <v>281999.47406316001</v>
      </c>
      <c r="F150" s="20"/>
      <c r="G150" s="20">
        <v>0</v>
      </c>
      <c r="H150" s="15" t="s">
        <v>36</v>
      </c>
      <c r="I150" s="16"/>
    </row>
    <row r="151" spans="1:9" s="17" customFormat="1" ht="12.75" customHeight="1" x14ac:dyDescent="0.2">
      <c r="A151" s="18" t="s">
        <v>201</v>
      </c>
      <c r="B151" s="18" t="s">
        <v>8</v>
      </c>
      <c r="C151" s="19">
        <v>143</v>
      </c>
      <c r="D151" s="20">
        <v>351062.70929999999</v>
      </c>
      <c r="E151" s="20">
        <f t="shared" si="2"/>
        <v>413832.72172283998</v>
      </c>
      <c r="F151" s="20"/>
      <c r="G151" s="20">
        <v>0</v>
      </c>
      <c r="H151" s="15" t="s">
        <v>113</v>
      </c>
      <c r="I151" s="16"/>
    </row>
    <row r="152" spans="1:9" s="17" customFormat="1" ht="12.75" customHeight="1" x14ac:dyDescent="0.2">
      <c r="A152" s="18" t="s">
        <v>202</v>
      </c>
      <c r="B152" s="18" t="s">
        <v>8</v>
      </c>
      <c r="C152" s="19">
        <v>144</v>
      </c>
      <c r="D152" s="20">
        <v>333728.31540000002</v>
      </c>
      <c r="E152" s="20">
        <f t="shared" si="2"/>
        <v>393398.93819352007</v>
      </c>
      <c r="F152" s="20"/>
      <c r="G152" s="20">
        <v>0</v>
      </c>
      <c r="H152" s="15" t="s">
        <v>119</v>
      </c>
      <c r="I152" s="16"/>
    </row>
    <row r="153" spans="1:9" s="17" customFormat="1" ht="12.75" customHeight="1" x14ac:dyDescent="0.2">
      <c r="A153" s="18" t="s">
        <v>203</v>
      </c>
      <c r="B153" s="18" t="s">
        <v>8</v>
      </c>
      <c r="C153" s="19">
        <v>145</v>
      </c>
      <c r="D153" s="20">
        <v>8260601.3541999999</v>
      </c>
      <c r="E153" s="20">
        <f t="shared" si="2"/>
        <v>9737596.8763309605</v>
      </c>
      <c r="F153" s="20"/>
      <c r="G153" s="20">
        <v>0</v>
      </c>
      <c r="H153" s="15" t="s">
        <v>45</v>
      </c>
      <c r="I153" s="16"/>
    </row>
    <row r="154" spans="1:9" s="17" customFormat="1" ht="12.75" customHeight="1" x14ac:dyDescent="0.2">
      <c r="A154" s="18" t="s">
        <v>204</v>
      </c>
      <c r="B154" s="18" t="s">
        <v>8</v>
      </c>
      <c r="C154" s="19">
        <v>146</v>
      </c>
      <c r="D154" s="20">
        <v>563755.99910000002</v>
      </c>
      <c r="E154" s="20">
        <f t="shared" si="2"/>
        <v>664555.57173908001</v>
      </c>
      <c r="F154" s="20"/>
      <c r="G154" s="20">
        <v>0</v>
      </c>
      <c r="H154" s="15" t="s">
        <v>13</v>
      </c>
      <c r="I154" s="16"/>
    </row>
    <row r="155" spans="1:9" s="17" customFormat="1" ht="12.75" customHeight="1" x14ac:dyDescent="0.2">
      <c r="A155" s="18" t="s">
        <v>205</v>
      </c>
      <c r="B155" s="18" t="s">
        <v>8</v>
      </c>
      <c r="C155" s="19">
        <v>147</v>
      </c>
      <c r="D155" s="20">
        <v>142648.37169999999</v>
      </c>
      <c r="E155" s="20">
        <f t="shared" si="2"/>
        <v>168153.90055995999</v>
      </c>
      <c r="F155" s="20"/>
      <c r="G155" s="20">
        <v>0</v>
      </c>
      <c r="H155" s="15" t="s">
        <v>206</v>
      </c>
      <c r="I155" s="16"/>
    </row>
    <row r="156" spans="1:9" s="17" customFormat="1" ht="12.75" customHeight="1" x14ac:dyDescent="0.2">
      <c r="A156" s="18" t="s">
        <v>207</v>
      </c>
      <c r="B156" s="18" t="s">
        <v>8</v>
      </c>
      <c r="C156" s="19">
        <v>148</v>
      </c>
      <c r="D156" s="20">
        <v>240080.71539999999</v>
      </c>
      <c r="E156" s="20">
        <f t="shared" si="2"/>
        <v>283007.14731352002</v>
      </c>
      <c r="F156" s="20"/>
      <c r="G156" s="20">
        <v>0</v>
      </c>
      <c r="H156" s="15" t="s">
        <v>36</v>
      </c>
      <c r="I156" s="16"/>
    </row>
    <row r="157" spans="1:9" s="17" customFormat="1" ht="12.75" customHeight="1" x14ac:dyDescent="0.2">
      <c r="A157" s="18" t="s">
        <v>208</v>
      </c>
      <c r="B157" s="18" t="s">
        <v>8</v>
      </c>
      <c r="C157" s="19">
        <v>149</v>
      </c>
      <c r="D157" s="20">
        <v>524501.62879999995</v>
      </c>
      <c r="E157" s="20">
        <f t="shared" si="2"/>
        <v>618282.52002943994</v>
      </c>
      <c r="F157" s="20"/>
      <c r="G157" s="20">
        <v>0</v>
      </c>
      <c r="H157" s="15" t="s">
        <v>36</v>
      </c>
      <c r="I157" s="16"/>
    </row>
    <row r="158" spans="1:9" s="17" customFormat="1" ht="12.75" customHeight="1" x14ac:dyDescent="0.2">
      <c r="A158" s="18" t="s">
        <v>209</v>
      </c>
      <c r="B158" s="18" t="s">
        <v>8</v>
      </c>
      <c r="C158" s="19">
        <v>150</v>
      </c>
      <c r="D158" s="20">
        <v>384329.391</v>
      </c>
      <c r="E158" s="20">
        <f t="shared" si="2"/>
        <v>453047.4861108</v>
      </c>
      <c r="F158" s="20"/>
      <c r="G158" s="20">
        <v>0</v>
      </c>
      <c r="H158" s="15" t="s">
        <v>36</v>
      </c>
      <c r="I158" s="16"/>
    </row>
    <row r="159" spans="1:9" s="17" customFormat="1" ht="12.75" customHeight="1" x14ac:dyDescent="0.2">
      <c r="A159" s="18" t="s">
        <v>210</v>
      </c>
      <c r="B159" s="18" t="s">
        <v>8</v>
      </c>
      <c r="C159" s="19">
        <v>151</v>
      </c>
      <c r="D159" s="20">
        <v>381397.21669999999</v>
      </c>
      <c r="E159" s="20">
        <f t="shared" si="2"/>
        <v>449591.03904596</v>
      </c>
      <c r="F159" s="20"/>
      <c r="G159" s="20">
        <v>0</v>
      </c>
      <c r="H159" s="15" t="s">
        <v>36</v>
      </c>
      <c r="I159" s="16"/>
    </row>
    <row r="160" spans="1:9" s="17" customFormat="1" ht="12.75" customHeight="1" x14ac:dyDescent="0.2">
      <c r="A160" s="18" t="s">
        <v>211</v>
      </c>
      <c r="B160" s="18" t="s">
        <v>8</v>
      </c>
      <c r="C160" s="19">
        <v>152</v>
      </c>
      <c r="D160" s="20">
        <v>379180.20659999998</v>
      </c>
      <c r="E160" s="20">
        <f t="shared" si="2"/>
        <v>446977.62754007999</v>
      </c>
      <c r="F160" s="20"/>
      <c r="G160" s="20">
        <v>0</v>
      </c>
      <c r="H160" s="15" t="s">
        <v>36</v>
      </c>
      <c r="I160" s="16"/>
    </row>
    <row r="161" spans="1:9" s="17" customFormat="1" ht="12.75" customHeight="1" x14ac:dyDescent="0.2">
      <c r="A161" s="18" t="s">
        <v>212</v>
      </c>
      <c r="B161" s="18" t="s">
        <v>8</v>
      </c>
      <c r="C161" s="19">
        <v>153</v>
      </c>
      <c r="D161" s="20">
        <v>825442.84149999998</v>
      </c>
      <c r="E161" s="20">
        <f t="shared" si="2"/>
        <v>973032.02156020002</v>
      </c>
      <c r="F161" s="20"/>
      <c r="G161" s="20">
        <v>0</v>
      </c>
      <c r="H161" s="15" t="s">
        <v>36</v>
      </c>
      <c r="I161" s="16"/>
    </row>
    <row r="162" spans="1:9" s="17" customFormat="1" ht="12.75" customHeight="1" x14ac:dyDescent="0.2">
      <c r="A162" s="18" t="s">
        <v>213</v>
      </c>
      <c r="B162" s="18" t="s">
        <v>8</v>
      </c>
      <c r="C162" s="19">
        <v>154</v>
      </c>
      <c r="D162" s="20">
        <v>524501.62879999995</v>
      </c>
      <c r="E162" s="20">
        <f t="shared" si="2"/>
        <v>618282.52002943994</v>
      </c>
      <c r="F162" s="20"/>
      <c r="G162" s="20">
        <v>0</v>
      </c>
      <c r="H162" s="15" t="s">
        <v>36</v>
      </c>
      <c r="I162" s="16"/>
    </row>
    <row r="163" spans="1:9" s="17" customFormat="1" ht="12.75" customHeight="1" x14ac:dyDescent="0.2">
      <c r="A163" s="18" t="s">
        <v>214</v>
      </c>
      <c r="B163" s="18" t="s">
        <v>8</v>
      </c>
      <c r="C163" s="19">
        <v>155</v>
      </c>
      <c r="D163" s="20">
        <v>381397.21669999999</v>
      </c>
      <c r="E163" s="20">
        <f t="shared" si="2"/>
        <v>449591.03904596</v>
      </c>
      <c r="F163" s="20"/>
      <c r="G163" s="20">
        <v>0</v>
      </c>
      <c r="H163" s="15" t="s">
        <v>36</v>
      </c>
      <c r="I163" s="16"/>
    </row>
    <row r="164" spans="1:9" s="17" customFormat="1" ht="12.75" customHeight="1" x14ac:dyDescent="0.2">
      <c r="A164" s="18" t="s">
        <v>215</v>
      </c>
      <c r="B164" s="18" t="s">
        <v>8</v>
      </c>
      <c r="C164" s="19">
        <v>156</v>
      </c>
      <c r="D164" s="20">
        <v>240080.71539999999</v>
      </c>
      <c r="E164" s="20">
        <f t="shared" si="2"/>
        <v>283007.14731352002</v>
      </c>
      <c r="F164" s="20"/>
      <c r="G164" s="20">
        <v>0</v>
      </c>
      <c r="H164" s="15" t="s">
        <v>36</v>
      </c>
      <c r="I164" s="16"/>
    </row>
    <row r="165" spans="1:9" s="17" customFormat="1" ht="12.75" customHeight="1" x14ac:dyDescent="0.2">
      <c r="A165" s="18" t="s">
        <v>216</v>
      </c>
      <c r="B165" s="18" t="s">
        <v>8</v>
      </c>
      <c r="C165" s="19">
        <v>157</v>
      </c>
      <c r="D165" s="20">
        <v>379180.20659999998</v>
      </c>
      <c r="E165" s="20">
        <f t="shared" si="2"/>
        <v>446977.62754007999</v>
      </c>
      <c r="F165" s="20"/>
      <c r="G165" s="20">
        <v>0</v>
      </c>
      <c r="H165" s="15" t="s">
        <v>36</v>
      </c>
      <c r="I165" s="16"/>
    </row>
    <row r="166" spans="1:9" s="17" customFormat="1" ht="12.75" customHeight="1" x14ac:dyDescent="0.2">
      <c r="A166" s="18" t="s">
        <v>217</v>
      </c>
      <c r="B166" s="18" t="s">
        <v>8</v>
      </c>
      <c r="C166" s="19">
        <v>158</v>
      </c>
      <c r="D166" s="20">
        <v>384329.391</v>
      </c>
      <c r="E166" s="20">
        <f t="shared" si="2"/>
        <v>453047.4861108</v>
      </c>
      <c r="F166" s="20"/>
      <c r="G166" s="20">
        <v>0</v>
      </c>
      <c r="H166" s="15" t="s">
        <v>36</v>
      </c>
      <c r="I166" s="16"/>
    </row>
    <row r="167" spans="1:9" s="17" customFormat="1" ht="12.75" customHeight="1" x14ac:dyDescent="0.2">
      <c r="A167" s="18" t="s">
        <v>218</v>
      </c>
      <c r="B167" s="18" t="s">
        <v>8</v>
      </c>
      <c r="C167" s="19">
        <v>159</v>
      </c>
      <c r="D167" s="20">
        <v>379180.20659999998</v>
      </c>
      <c r="E167" s="20">
        <f t="shared" si="2"/>
        <v>446977.62754007999</v>
      </c>
      <c r="F167" s="20"/>
      <c r="G167" s="20">
        <v>0</v>
      </c>
      <c r="H167" s="15" t="s">
        <v>36</v>
      </c>
      <c r="I167" s="16"/>
    </row>
    <row r="168" spans="1:9" s="17" customFormat="1" ht="12.75" customHeight="1" x14ac:dyDescent="0.2">
      <c r="A168" s="18" t="s">
        <v>219</v>
      </c>
      <c r="B168" s="18" t="s">
        <v>8</v>
      </c>
      <c r="C168" s="19">
        <v>160</v>
      </c>
      <c r="D168" s="20">
        <v>240080.71539999999</v>
      </c>
      <c r="E168" s="20">
        <f t="shared" si="2"/>
        <v>283007.14731352002</v>
      </c>
      <c r="F168" s="20"/>
      <c r="G168" s="20">
        <v>0</v>
      </c>
      <c r="H168" s="15" t="s">
        <v>36</v>
      </c>
      <c r="I168" s="16"/>
    </row>
    <row r="169" spans="1:9" s="17" customFormat="1" ht="12.75" customHeight="1" x14ac:dyDescent="0.2">
      <c r="A169" s="18" t="s">
        <v>220</v>
      </c>
      <c r="B169" s="18" t="s">
        <v>8</v>
      </c>
      <c r="C169" s="19">
        <v>161</v>
      </c>
      <c r="D169" s="20">
        <v>379180.20659999998</v>
      </c>
      <c r="E169" s="20">
        <f t="shared" si="2"/>
        <v>446977.62754007999</v>
      </c>
      <c r="F169" s="20"/>
      <c r="G169" s="20">
        <v>0</v>
      </c>
      <c r="H169" s="15" t="s">
        <v>36</v>
      </c>
      <c r="I169" s="16"/>
    </row>
    <row r="170" spans="1:9" s="17" customFormat="1" ht="12.75" customHeight="1" x14ac:dyDescent="0.2">
      <c r="A170" s="18" t="s">
        <v>221</v>
      </c>
      <c r="B170" s="18" t="s">
        <v>8</v>
      </c>
      <c r="C170" s="19">
        <v>162</v>
      </c>
      <c r="D170" s="20">
        <v>524501.62879999995</v>
      </c>
      <c r="E170" s="20">
        <f t="shared" si="2"/>
        <v>618282.52002943994</v>
      </c>
      <c r="F170" s="20"/>
      <c r="G170" s="20">
        <v>0</v>
      </c>
      <c r="H170" s="15" t="s">
        <v>36</v>
      </c>
      <c r="I170" s="16"/>
    </row>
    <row r="171" spans="1:9" s="17" customFormat="1" ht="12.75" customHeight="1" x14ac:dyDescent="0.2">
      <c r="A171" s="18" t="s">
        <v>222</v>
      </c>
      <c r="B171" s="18" t="s">
        <v>8</v>
      </c>
      <c r="C171" s="19">
        <v>163</v>
      </c>
      <c r="D171" s="20">
        <v>703036.86349999998</v>
      </c>
      <c r="E171" s="20">
        <f t="shared" si="2"/>
        <v>828739.85469379998</v>
      </c>
      <c r="F171" s="20"/>
      <c r="G171" s="20">
        <v>0</v>
      </c>
      <c r="H171" s="15" t="s">
        <v>150</v>
      </c>
      <c r="I171" s="16"/>
    </row>
    <row r="172" spans="1:9" s="17" customFormat="1" ht="12.75" customHeight="1" x14ac:dyDescent="0.2">
      <c r="A172" s="18" t="s">
        <v>223</v>
      </c>
      <c r="B172" s="18" t="s">
        <v>8</v>
      </c>
      <c r="C172" s="19">
        <v>164</v>
      </c>
      <c r="D172" s="20">
        <v>338456.79489999998</v>
      </c>
      <c r="E172" s="20">
        <f t="shared" si="2"/>
        <v>398972.86982811999</v>
      </c>
      <c r="F172" s="20"/>
      <c r="G172" s="20">
        <v>0</v>
      </c>
      <c r="H172" s="15" t="s">
        <v>150</v>
      </c>
      <c r="I172" s="16"/>
    </row>
    <row r="173" spans="1:9" s="17" customFormat="1" ht="12.75" customHeight="1" x14ac:dyDescent="0.2">
      <c r="A173" s="18" t="s">
        <v>224</v>
      </c>
      <c r="B173" s="18" t="s">
        <v>8</v>
      </c>
      <c r="C173" s="19">
        <v>165</v>
      </c>
      <c r="D173" s="20">
        <v>344338.35070000001</v>
      </c>
      <c r="E173" s="20">
        <f t="shared" si="2"/>
        <v>405906.04780516005</v>
      </c>
      <c r="F173" s="20"/>
      <c r="G173" s="20">
        <v>0</v>
      </c>
      <c r="H173" s="15" t="s">
        <v>150</v>
      </c>
      <c r="I173" s="16"/>
    </row>
    <row r="174" spans="1:9" s="17" customFormat="1" ht="12.75" customHeight="1" x14ac:dyDescent="0.2">
      <c r="A174" s="18" t="s">
        <v>225</v>
      </c>
      <c r="B174" s="18" t="s">
        <v>8</v>
      </c>
      <c r="C174" s="19">
        <v>166</v>
      </c>
      <c r="D174" s="20">
        <v>436304.49410000001</v>
      </c>
      <c r="E174" s="20">
        <f t="shared" si="2"/>
        <v>514315.73764508002</v>
      </c>
      <c r="F174" s="20"/>
      <c r="G174" s="20">
        <v>0</v>
      </c>
      <c r="H174" s="15" t="s">
        <v>150</v>
      </c>
      <c r="I174" s="16"/>
    </row>
    <row r="175" spans="1:9" s="17" customFormat="1" ht="12.75" customHeight="1" x14ac:dyDescent="0.2">
      <c r="A175" s="18" t="s">
        <v>226</v>
      </c>
      <c r="B175" s="18" t="s">
        <v>8</v>
      </c>
      <c r="C175" s="19">
        <v>167</v>
      </c>
      <c r="D175" s="20">
        <v>318673.38050000003</v>
      </c>
      <c r="E175" s="20">
        <f t="shared" si="2"/>
        <v>375652.18093340006</v>
      </c>
      <c r="F175" s="20"/>
      <c r="G175" s="20">
        <v>0</v>
      </c>
      <c r="H175" s="15" t="s">
        <v>119</v>
      </c>
      <c r="I175" s="16"/>
    </row>
    <row r="176" spans="1:9" s="17" customFormat="1" ht="12.75" customHeight="1" x14ac:dyDescent="0.2">
      <c r="A176" s="18" t="s">
        <v>227</v>
      </c>
      <c r="B176" s="18" t="s">
        <v>8</v>
      </c>
      <c r="C176" s="19">
        <v>168</v>
      </c>
      <c r="D176" s="20">
        <v>185459.96350000001</v>
      </c>
      <c r="E176" s="20">
        <f t="shared" si="2"/>
        <v>218620.20497380002</v>
      </c>
      <c r="F176" s="20"/>
      <c r="G176" s="20">
        <v>0</v>
      </c>
      <c r="H176" s="15" t="s">
        <v>119</v>
      </c>
      <c r="I176" s="16"/>
    </row>
    <row r="177" spans="1:22" s="17" customFormat="1" ht="12.75" customHeight="1" x14ac:dyDescent="0.2">
      <c r="A177" s="18" t="s">
        <v>228</v>
      </c>
      <c r="B177" s="18" t="s">
        <v>8</v>
      </c>
      <c r="C177" s="19">
        <v>169</v>
      </c>
      <c r="D177" s="20">
        <v>185459.96350000001</v>
      </c>
      <c r="E177" s="20">
        <f t="shared" si="2"/>
        <v>218620.20497380002</v>
      </c>
      <c r="F177" s="20"/>
      <c r="G177" s="20">
        <v>0</v>
      </c>
      <c r="H177" s="15" t="s">
        <v>119</v>
      </c>
      <c r="I177" s="16"/>
    </row>
    <row r="178" spans="1:22" s="17" customFormat="1" ht="12.75" customHeight="1" x14ac:dyDescent="0.2">
      <c r="A178" s="18" t="s">
        <v>229</v>
      </c>
      <c r="B178" s="18" t="s">
        <v>8</v>
      </c>
      <c r="C178" s="19">
        <v>170</v>
      </c>
      <c r="D178" s="20">
        <v>436304.49410000001</v>
      </c>
      <c r="E178" s="20">
        <f t="shared" si="2"/>
        <v>514315.73764508002</v>
      </c>
      <c r="F178" s="20"/>
      <c r="G178" s="20">
        <v>0</v>
      </c>
      <c r="H178" s="15" t="s">
        <v>119</v>
      </c>
      <c r="I178" s="16"/>
    </row>
    <row r="179" spans="1:22" s="17" customFormat="1" ht="12.75" customHeight="1" x14ac:dyDescent="0.2">
      <c r="A179" s="18" t="s">
        <v>230</v>
      </c>
      <c r="B179" s="18" t="s">
        <v>8</v>
      </c>
      <c r="C179" s="19">
        <v>171</v>
      </c>
      <c r="D179" s="20">
        <v>318673.38050000003</v>
      </c>
      <c r="E179" s="20">
        <f t="shared" si="2"/>
        <v>375652.18093340006</v>
      </c>
      <c r="F179" s="20"/>
      <c r="G179" s="20">
        <v>0</v>
      </c>
      <c r="H179" s="15" t="s">
        <v>119</v>
      </c>
      <c r="I179" s="16"/>
    </row>
    <row r="180" spans="1:22" s="17" customFormat="1" ht="12.75" customHeight="1" x14ac:dyDescent="0.2">
      <c r="A180" s="18" t="s">
        <v>231</v>
      </c>
      <c r="B180" s="18" t="s">
        <v>8</v>
      </c>
      <c r="C180" s="19">
        <v>172</v>
      </c>
      <c r="D180" s="20">
        <v>436304.49410000001</v>
      </c>
      <c r="E180" s="20">
        <f t="shared" si="2"/>
        <v>514315.73764508002</v>
      </c>
      <c r="F180" s="20"/>
      <c r="G180" s="20">
        <v>0</v>
      </c>
      <c r="H180" s="15" t="s">
        <v>119</v>
      </c>
      <c r="I180" s="16"/>
    </row>
    <row r="181" spans="1:22" s="17" customFormat="1" ht="12.75" customHeight="1" x14ac:dyDescent="0.2">
      <c r="A181" s="18" t="s">
        <v>232</v>
      </c>
      <c r="B181" s="18" t="s">
        <v>8</v>
      </c>
      <c r="C181" s="19">
        <v>173</v>
      </c>
      <c r="D181" s="20">
        <v>338533.1789</v>
      </c>
      <c r="E181" s="20">
        <f t="shared" si="2"/>
        <v>399062.91128732002</v>
      </c>
      <c r="F181" s="20"/>
      <c r="G181" s="20">
        <v>0</v>
      </c>
      <c r="H181" s="15" t="s">
        <v>119</v>
      </c>
      <c r="I181" s="16"/>
    </row>
    <row r="182" spans="1:22" s="17" customFormat="1" ht="12.75" customHeight="1" x14ac:dyDescent="0.2">
      <c r="A182" s="18" t="s">
        <v>233</v>
      </c>
      <c r="B182" s="18" t="s">
        <v>8</v>
      </c>
      <c r="C182" s="19">
        <v>174</v>
      </c>
      <c r="D182" s="20">
        <v>344338.35070000001</v>
      </c>
      <c r="E182" s="20">
        <f t="shared" si="2"/>
        <v>405906.04780516005</v>
      </c>
      <c r="F182" s="20"/>
      <c r="G182" s="20">
        <v>0</v>
      </c>
      <c r="H182" s="15" t="s">
        <v>119</v>
      </c>
      <c r="I182" s="16"/>
    </row>
    <row r="183" spans="1:22" s="17" customFormat="1" ht="12.75" customHeight="1" x14ac:dyDescent="0.2">
      <c r="A183" s="18" t="s">
        <v>234</v>
      </c>
      <c r="B183" s="18" t="s">
        <v>8</v>
      </c>
      <c r="C183" s="19">
        <v>175</v>
      </c>
      <c r="D183" s="20">
        <v>703036.86349999998</v>
      </c>
      <c r="E183" s="20">
        <f t="shared" si="2"/>
        <v>828739.85469379998</v>
      </c>
      <c r="F183" s="20"/>
      <c r="G183" s="20">
        <v>0</v>
      </c>
      <c r="H183" s="15" t="s">
        <v>119</v>
      </c>
      <c r="I183" s="16"/>
    </row>
    <row r="184" spans="1:22" s="17" customFormat="1" ht="12.75" customHeight="1" x14ac:dyDescent="0.2">
      <c r="A184" s="18" t="s">
        <v>235</v>
      </c>
      <c r="B184" s="18" t="s">
        <v>8</v>
      </c>
      <c r="C184" s="19">
        <v>176</v>
      </c>
      <c r="D184" s="20">
        <v>703036.86349999998</v>
      </c>
      <c r="E184" s="20">
        <f t="shared" si="2"/>
        <v>828739.85469379998</v>
      </c>
      <c r="F184" s="20"/>
      <c r="G184" s="20">
        <v>0</v>
      </c>
      <c r="H184" s="15" t="s">
        <v>119</v>
      </c>
      <c r="I184" s="16"/>
    </row>
    <row r="185" spans="1:22" s="17" customFormat="1" ht="12.75" customHeight="1" x14ac:dyDescent="0.2">
      <c r="A185" s="18" t="s">
        <v>236</v>
      </c>
      <c r="B185" s="18" t="s">
        <v>8</v>
      </c>
      <c r="C185" s="19">
        <v>177</v>
      </c>
      <c r="D185" s="20">
        <v>0</v>
      </c>
      <c r="E185" s="20">
        <f t="shared" si="2"/>
        <v>0</v>
      </c>
      <c r="F185" s="20"/>
      <c r="G185" s="20">
        <v>0</v>
      </c>
      <c r="H185" s="15" t="s">
        <v>53</v>
      </c>
      <c r="I185" s="16"/>
    </row>
    <row r="186" spans="1:22" s="17" customFormat="1" ht="12.75" customHeight="1" x14ac:dyDescent="0.2">
      <c r="A186" s="18" t="s">
        <v>237</v>
      </c>
      <c r="B186" s="18" t="s">
        <v>8</v>
      </c>
      <c r="C186" s="19">
        <v>178</v>
      </c>
      <c r="D186" s="20">
        <v>146114.39009999999</v>
      </c>
      <c r="E186" s="20">
        <f t="shared" si="2"/>
        <v>172239.64304987999</v>
      </c>
      <c r="F186" s="20"/>
      <c r="G186" s="20">
        <v>0</v>
      </c>
      <c r="H186" s="15" t="s">
        <v>113</v>
      </c>
      <c r="I186" s="16"/>
    </row>
    <row r="187" spans="1:22" s="17" customFormat="1" ht="12.75" customHeight="1" x14ac:dyDescent="0.2">
      <c r="A187" s="18" t="s">
        <v>238</v>
      </c>
      <c r="B187" s="18" t="s">
        <v>8</v>
      </c>
      <c r="C187" s="19">
        <v>179</v>
      </c>
      <c r="D187" s="20">
        <v>648236.85739999998</v>
      </c>
      <c r="E187" s="20">
        <f t="shared" si="2"/>
        <v>764141.60750311997</v>
      </c>
      <c r="F187" s="20"/>
      <c r="G187" s="20">
        <v>0</v>
      </c>
      <c r="H187" s="15" t="s">
        <v>239</v>
      </c>
      <c r="I187" s="16"/>
    </row>
    <row r="188" spans="1:22" s="17" customFormat="1" ht="12.75" customHeight="1" x14ac:dyDescent="0.2">
      <c r="A188" s="21"/>
      <c r="B188" s="22"/>
      <c r="C188" s="23"/>
      <c r="D188" s="24">
        <f>SUM(D9:D187)</f>
        <v>220929598.62829983</v>
      </c>
      <c r="E188" s="24">
        <f>SUM(E9:E187)</f>
        <v>260431810.86303985</v>
      </c>
      <c r="F188" s="24"/>
      <c r="G188" s="24">
        <f>SUM(G9:G187)</f>
        <v>7355500</v>
      </c>
      <c r="H188" s="25"/>
      <c r="I188" s="26"/>
      <c r="J188" s="26"/>
      <c r="K188" s="26"/>
      <c r="L188" s="26"/>
      <c r="M188" s="26"/>
      <c r="N188" s="26"/>
      <c r="O188" s="26"/>
      <c r="P188" s="27"/>
      <c r="Q188" s="28"/>
      <c r="R188" s="29"/>
      <c r="S188" s="30"/>
      <c r="T188" s="31"/>
      <c r="U188" s="31"/>
      <c r="V188" s="26"/>
    </row>
    <row r="189" spans="1:22" s="17" customFormat="1" ht="12.75" customHeight="1" x14ac:dyDescent="0.2">
      <c r="A189" s="21"/>
      <c r="B189" s="22"/>
      <c r="C189" s="23"/>
      <c r="D189" s="32"/>
      <c r="E189" s="32"/>
      <c r="F189" s="32"/>
      <c r="G189" s="32"/>
      <c r="H189" s="25"/>
      <c r="I189" s="26"/>
      <c r="J189" s="26"/>
      <c r="K189" s="26"/>
      <c r="L189" s="26"/>
      <c r="M189" s="26"/>
      <c r="N189" s="26"/>
      <c r="O189" s="26"/>
      <c r="P189" s="27"/>
      <c r="Q189" s="28"/>
      <c r="R189" s="29"/>
      <c r="S189" s="30"/>
      <c r="T189" s="31"/>
      <c r="U189" s="31"/>
      <c r="V189" s="26"/>
    </row>
    <row r="190" spans="1:22" ht="12.75" customHeight="1" thickBot="1" x14ac:dyDescent="0.3">
      <c r="A190" s="4" t="s">
        <v>240</v>
      </c>
      <c r="B190" s="5"/>
      <c r="C190" s="6"/>
    </row>
    <row r="191" spans="1:22" ht="45.75" thickBot="1" x14ac:dyDescent="0.3">
      <c r="A191" s="7" t="s">
        <v>2</v>
      </c>
      <c r="B191" s="8" t="s">
        <v>3</v>
      </c>
      <c r="C191" s="8" t="s">
        <v>4</v>
      </c>
      <c r="D191" s="8" t="s">
        <v>465</v>
      </c>
      <c r="E191" s="8" t="s">
        <v>466</v>
      </c>
      <c r="F191" s="8" t="s">
        <v>467</v>
      </c>
      <c r="G191" s="8" t="s">
        <v>5</v>
      </c>
      <c r="H191" s="9" t="s">
        <v>6</v>
      </c>
      <c r="I191" s="10"/>
      <c r="J191" s="11"/>
      <c r="K191" s="11"/>
      <c r="L191" s="11"/>
      <c r="M191" s="11"/>
      <c r="N191" s="11"/>
      <c r="O191" s="11"/>
    </row>
    <row r="192" spans="1:22" s="17" customFormat="1" ht="12.75" customHeight="1" x14ac:dyDescent="0.2">
      <c r="A192" s="33" t="s">
        <v>241</v>
      </c>
      <c r="B192" s="12" t="s">
        <v>242</v>
      </c>
      <c r="C192" s="13">
        <v>1</v>
      </c>
      <c r="D192" s="14">
        <v>4540478.2649999997</v>
      </c>
      <c r="E192" s="20">
        <f t="shared" ref="E192:E255" si="3">(D192*1.1788)</f>
        <v>5352315.7787819998</v>
      </c>
      <c r="F192" s="20"/>
      <c r="G192" s="34">
        <v>338000</v>
      </c>
      <c r="H192" s="15" t="s">
        <v>113</v>
      </c>
    </row>
    <row r="193" spans="1:8" s="17" customFormat="1" ht="12.75" customHeight="1" x14ac:dyDescent="0.2">
      <c r="A193" s="33" t="s">
        <v>243</v>
      </c>
      <c r="B193" s="18" t="s">
        <v>242</v>
      </c>
      <c r="C193" s="19">
        <v>2</v>
      </c>
      <c r="D193" s="20">
        <v>2957646.4284999999</v>
      </c>
      <c r="E193" s="20">
        <f t="shared" si="3"/>
        <v>3486473.6099157999</v>
      </c>
      <c r="F193" s="20"/>
      <c r="G193" s="34">
        <v>190000</v>
      </c>
      <c r="H193" s="15" t="s">
        <v>244</v>
      </c>
    </row>
    <row r="194" spans="1:8" s="17" customFormat="1" ht="12.75" customHeight="1" x14ac:dyDescent="0.2">
      <c r="A194" s="33" t="s">
        <v>245</v>
      </c>
      <c r="B194" s="18" t="s">
        <v>242</v>
      </c>
      <c r="C194" s="19">
        <v>3</v>
      </c>
      <c r="D194" s="20">
        <v>3119336.8108000001</v>
      </c>
      <c r="E194" s="20">
        <f t="shared" si="3"/>
        <v>3677074.2325710403</v>
      </c>
      <c r="F194" s="20"/>
      <c r="G194" s="34">
        <v>82000</v>
      </c>
      <c r="H194" s="15" t="s">
        <v>246</v>
      </c>
    </row>
    <row r="195" spans="1:8" s="17" customFormat="1" ht="12.75" customHeight="1" x14ac:dyDescent="0.2">
      <c r="A195" s="33" t="s">
        <v>247</v>
      </c>
      <c r="B195" s="18" t="s">
        <v>248</v>
      </c>
      <c r="C195" s="19">
        <v>4</v>
      </c>
      <c r="D195" s="20">
        <v>1165946.9632000001</v>
      </c>
      <c r="E195" s="20">
        <f t="shared" si="3"/>
        <v>1374418.2802201603</v>
      </c>
      <c r="F195" s="20"/>
      <c r="G195" s="34">
        <v>68500</v>
      </c>
      <c r="H195" s="15" t="s">
        <v>107</v>
      </c>
    </row>
    <row r="196" spans="1:8" s="17" customFormat="1" ht="12.75" x14ac:dyDescent="0.2">
      <c r="A196" s="33" t="s">
        <v>249</v>
      </c>
      <c r="B196" s="18" t="s">
        <v>248</v>
      </c>
      <c r="C196" s="19">
        <v>5</v>
      </c>
      <c r="D196" s="20">
        <v>433620.18160000001</v>
      </c>
      <c r="E196" s="20">
        <f t="shared" si="3"/>
        <v>511151.47007008002</v>
      </c>
      <c r="F196" s="20"/>
      <c r="G196" s="34">
        <v>66700</v>
      </c>
      <c r="H196" s="15" t="s">
        <v>197</v>
      </c>
    </row>
    <row r="197" spans="1:8" s="17" customFormat="1" ht="12.75" x14ac:dyDescent="0.2">
      <c r="A197" s="33" t="s">
        <v>250</v>
      </c>
      <c r="B197" s="18" t="s">
        <v>242</v>
      </c>
      <c r="C197" s="19">
        <v>6</v>
      </c>
      <c r="D197" s="20">
        <v>3776864.9456000002</v>
      </c>
      <c r="E197" s="20">
        <f t="shared" si="3"/>
        <v>4452168.3978732806</v>
      </c>
      <c r="F197" s="20"/>
      <c r="G197" s="34">
        <v>60000</v>
      </c>
      <c r="H197" s="15" t="s">
        <v>251</v>
      </c>
    </row>
    <row r="198" spans="1:8" s="17" customFormat="1" ht="12.75" x14ac:dyDescent="0.2">
      <c r="A198" s="33" t="s">
        <v>252</v>
      </c>
      <c r="B198" s="18" t="s">
        <v>248</v>
      </c>
      <c r="C198" s="19">
        <v>7</v>
      </c>
      <c r="D198" s="20">
        <v>509580.67950000003</v>
      </c>
      <c r="E198" s="20">
        <f t="shared" si="3"/>
        <v>600693.70499460003</v>
      </c>
      <c r="F198" s="20"/>
      <c r="G198" s="34">
        <v>60000</v>
      </c>
      <c r="H198" s="15" t="s">
        <v>253</v>
      </c>
    </row>
    <row r="199" spans="1:8" s="17" customFormat="1" ht="12.75" x14ac:dyDescent="0.2">
      <c r="A199" s="33" t="s">
        <v>254</v>
      </c>
      <c r="B199" s="18" t="s">
        <v>242</v>
      </c>
      <c r="C199" s="19">
        <v>8</v>
      </c>
      <c r="D199" s="20">
        <v>2811611.9877999998</v>
      </c>
      <c r="E199" s="20">
        <f t="shared" si="3"/>
        <v>3314328.2112186397</v>
      </c>
      <c r="F199" s="20"/>
      <c r="G199" s="34">
        <v>51500</v>
      </c>
      <c r="H199" s="15" t="s">
        <v>38</v>
      </c>
    </row>
    <row r="200" spans="1:8" s="17" customFormat="1" ht="12.75" x14ac:dyDescent="0.2">
      <c r="A200" s="33" t="s">
        <v>255</v>
      </c>
      <c r="B200" s="18" t="s">
        <v>248</v>
      </c>
      <c r="C200" s="19">
        <v>9</v>
      </c>
      <c r="D200" s="20">
        <v>343313.2193</v>
      </c>
      <c r="E200" s="20">
        <f t="shared" si="3"/>
        <v>404697.62291084003</v>
      </c>
      <c r="F200" s="20"/>
      <c r="G200" s="34">
        <v>51000</v>
      </c>
      <c r="H200" s="15" t="s">
        <v>43</v>
      </c>
    </row>
    <row r="201" spans="1:8" s="17" customFormat="1" ht="12.75" customHeight="1" x14ac:dyDescent="0.2">
      <c r="A201" s="33" t="s">
        <v>256</v>
      </c>
      <c r="B201" s="18" t="s">
        <v>248</v>
      </c>
      <c r="C201" s="19">
        <v>10</v>
      </c>
      <c r="D201" s="20">
        <v>290832.53269999998</v>
      </c>
      <c r="E201" s="20">
        <f t="shared" si="3"/>
        <v>342833.38954676001</v>
      </c>
      <c r="F201" s="20"/>
      <c r="G201" s="34">
        <v>50000</v>
      </c>
      <c r="H201" s="15" t="s">
        <v>107</v>
      </c>
    </row>
    <row r="202" spans="1:8" s="17" customFormat="1" ht="12.75" customHeight="1" x14ac:dyDescent="0.2">
      <c r="A202" s="33" t="s">
        <v>257</v>
      </c>
      <c r="B202" s="18" t="s">
        <v>242</v>
      </c>
      <c r="C202" s="19">
        <v>11</v>
      </c>
      <c r="D202" s="20">
        <v>153630.57670000001</v>
      </c>
      <c r="E202" s="20">
        <f t="shared" si="3"/>
        <v>181099.72381396001</v>
      </c>
      <c r="F202" s="20"/>
      <c r="G202" s="34">
        <v>43150</v>
      </c>
      <c r="H202" s="15" t="s">
        <v>45</v>
      </c>
    </row>
    <row r="203" spans="1:8" s="17" customFormat="1" ht="12.75" x14ac:dyDescent="0.2">
      <c r="A203" s="33" t="s">
        <v>258</v>
      </c>
      <c r="B203" s="18" t="s">
        <v>259</v>
      </c>
      <c r="C203" s="19">
        <v>12</v>
      </c>
      <c r="D203" s="20">
        <v>1967104.2826</v>
      </c>
      <c r="E203" s="20">
        <f t="shared" si="3"/>
        <v>2318822.5283288802</v>
      </c>
      <c r="F203" s="20"/>
      <c r="G203" s="34">
        <v>38500</v>
      </c>
      <c r="H203" s="15" t="s">
        <v>23</v>
      </c>
    </row>
    <row r="204" spans="1:8" s="17" customFormat="1" ht="12.75" customHeight="1" x14ac:dyDescent="0.2">
      <c r="A204" s="33" t="s">
        <v>260</v>
      </c>
      <c r="B204" s="18" t="s">
        <v>242</v>
      </c>
      <c r="C204" s="19">
        <v>13</v>
      </c>
      <c r="D204" s="20">
        <v>941246.272</v>
      </c>
      <c r="E204" s="20">
        <f t="shared" si="3"/>
        <v>1109541.1054336</v>
      </c>
      <c r="F204" s="20"/>
      <c r="G204" s="34">
        <v>33400</v>
      </c>
      <c r="H204" s="15" t="s">
        <v>72</v>
      </c>
    </row>
    <row r="205" spans="1:8" s="17" customFormat="1" ht="12.75" customHeight="1" x14ac:dyDescent="0.2">
      <c r="A205" s="33" t="s">
        <v>261</v>
      </c>
      <c r="B205" s="18" t="s">
        <v>242</v>
      </c>
      <c r="C205" s="19">
        <v>14</v>
      </c>
      <c r="D205" s="20">
        <v>99119.294800000003</v>
      </c>
      <c r="E205" s="20">
        <f t="shared" si="3"/>
        <v>116841.82471024001</v>
      </c>
      <c r="F205" s="20"/>
      <c r="G205" s="34">
        <v>29300</v>
      </c>
      <c r="H205" s="15" t="s">
        <v>117</v>
      </c>
    </row>
    <row r="206" spans="1:8" s="17" customFormat="1" ht="12.75" x14ac:dyDescent="0.2">
      <c r="A206" s="33" t="s">
        <v>262</v>
      </c>
      <c r="B206" s="18" t="s">
        <v>242</v>
      </c>
      <c r="C206" s="19">
        <v>15</v>
      </c>
      <c r="D206" s="20">
        <v>2178808.4575999998</v>
      </c>
      <c r="E206" s="20">
        <f t="shared" si="3"/>
        <v>2568379.4098188798</v>
      </c>
      <c r="F206" s="20"/>
      <c r="G206" s="34">
        <v>21500</v>
      </c>
      <c r="H206" s="15" t="s">
        <v>263</v>
      </c>
    </row>
    <row r="207" spans="1:8" s="17" customFormat="1" ht="12.75" customHeight="1" x14ac:dyDescent="0.2">
      <c r="A207" s="33" t="s">
        <v>264</v>
      </c>
      <c r="B207" s="18" t="s">
        <v>242</v>
      </c>
      <c r="C207" s="19">
        <v>16</v>
      </c>
      <c r="D207" s="20">
        <v>233614.44469999999</v>
      </c>
      <c r="E207" s="20">
        <f t="shared" si="3"/>
        <v>275384.70741236</v>
      </c>
      <c r="F207" s="20"/>
      <c r="G207" s="34">
        <v>17100</v>
      </c>
      <c r="H207" s="15" t="s">
        <v>206</v>
      </c>
    </row>
    <row r="208" spans="1:8" s="17" customFormat="1" ht="12.75" customHeight="1" x14ac:dyDescent="0.2">
      <c r="A208" s="33" t="s">
        <v>265</v>
      </c>
      <c r="B208" s="18" t="s">
        <v>248</v>
      </c>
      <c r="C208" s="19">
        <v>17</v>
      </c>
      <c r="D208" s="20">
        <v>746100.06079999998</v>
      </c>
      <c r="E208" s="20">
        <f t="shared" si="3"/>
        <v>879502.75167104008</v>
      </c>
      <c r="F208" s="20"/>
      <c r="G208" s="34">
        <v>12000</v>
      </c>
      <c r="H208" s="15" t="s">
        <v>47</v>
      </c>
    </row>
    <row r="209" spans="1:8" s="17" customFormat="1" ht="12.75" customHeight="1" x14ac:dyDescent="0.2">
      <c r="A209" s="33" t="s">
        <v>266</v>
      </c>
      <c r="B209" s="18" t="s">
        <v>248</v>
      </c>
      <c r="C209" s="19">
        <v>18</v>
      </c>
      <c r="D209" s="20">
        <v>75632.784599999999</v>
      </c>
      <c r="E209" s="20">
        <f t="shared" si="3"/>
        <v>89155.926486480006</v>
      </c>
      <c r="F209" s="20"/>
      <c r="G209" s="34">
        <v>10700</v>
      </c>
      <c r="H209" s="15" t="s">
        <v>267</v>
      </c>
    </row>
    <row r="210" spans="1:8" s="17" customFormat="1" ht="12.75" customHeight="1" x14ac:dyDescent="0.2">
      <c r="A210" s="33" t="s">
        <v>268</v>
      </c>
      <c r="B210" s="18" t="s">
        <v>248</v>
      </c>
      <c r="C210" s="19">
        <v>19</v>
      </c>
      <c r="D210" s="20">
        <v>367297.14939999999</v>
      </c>
      <c r="E210" s="20">
        <f t="shared" si="3"/>
        <v>432969.87971271999</v>
      </c>
      <c r="F210" s="20"/>
      <c r="G210" s="34">
        <v>10000</v>
      </c>
      <c r="H210" s="15" t="s">
        <v>269</v>
      </c>
    </row>
    <row r="211" spans="1:8" s="17" customFormat="1" ht="12.75" x14ac:dyDescent="0.2">
      <c r="A211" s="33" t="s">
        <v>270</v>
      </c>
      <c r="B211" s="18" t="s">
        <v>242</v>
      </c>
      <c r="C211" s="19">
        <v>20</v>
      </c>
      <c r="D211" s="20">
        <v>672622.61170000001</v>
      </c>
      <c r="E211" s="20">
        <f t="shared" si="3"/>
        <v>792887.53467196005</v>
      </c>
      <c r="F211" s="20"/>
      <c r="G211" s="34">
        <v>10000</v>
      </c>
      <c r="H211" s="15" t="s">
        <v>74</v>
      </c>
    </row>
    <row r="212" spans="1:8" s="17" customFormat="1" ht="12.75" customHeight="1" x14ac:dyDescent="0.2">
      <c r="A212" s="33" t="s">
        <v>271</v>
      </c>
      <c r="B212" s="18" t="s">
        <v>242</v>
      </c>
      <c r="C212" s="19">
        <v>21</v>
      </c>
      <c r="D212" s="20">
        <v>169704.5141</v>
      </c>
      <c r="E212" s="20">
        <f t="shared" si="3"/>
        <v>200047.68122108001</v>
      </c>
      <c r="F212" s="20"/>
      <c r="G212" s="34">
        <v>9600</v>
      </c>
      <c r="H212" s="15" t="s">
        <v>13</v>
      </c>
    </row>
    <row r="213" spans="1:8" s="17" customFormat="1" ht="12.75" x14ac:dyDescent="0.2">
      <c r="A213" s="33" t="s">
        <v>272</v>
      </c>
      <c r="B213" s="18" t="s">
        <v>248</v>
      </c>
      <c r="C213" s="19">
        <v>22</v>
      </c>
      <c r="D213" s="20">
        <v>1070528.0064999999</v>
      </c>
      <c r="E213" s="20">
        <f t="shared" si="3"/>
        <v>1261938.4140621999</v>
      </c>
      <c r="F213" s="20"/>
      <c r="G213" s="34">
        <v>9000</v>
      </c>
      <c r="H213" s="15" t="s">
        <v>273</v>
      </c>
    </row>
    <row r="214" spans="1:8" s="17" customFormat="1" ht="12.75" x14ac:dyDescent="0.2">
      <c r="A214" s="33" t="s">
        <v>274</v>
      </c>
      <c r="B214" s="18" t="s">
        <v>242</v>
      </c>
      <c r="C214" s="19">
        <v>23</v>
      </c>
      <c r="D214" s="20">
        <v>499480.37030000001</v>
      </c>
      <c r="E214" s="20">
        <f t="shared" si="3"/>
        <v>588787.46050964005</v>
      </c>
      <c r="F214" s="20"/>
      <c r="G214" s="34">
        <v>7000</v>
      </c>
      <c r="H214" s="15" t="s">
        <v>244</v>
      </c>
    </row>
    <row r="215" spans="1:8" s="17" customFormat="1" ht="12.75" x14ac:dyDescent="0.2">
      <c r="A215" s="33" t="s">
        <v>275</v>
      </c>
      <c r="B215" s="18" t="s">
        <v>242</v>
      </c>
      <c r="C215" s="19">
        <v>24</v>
      </c>
      <c r="D215" s="20">
        <v>1287221.9288000001</v>
      </c>
      <c r="E215" s="20">
        <f t="shared" si="3"/>
        <v>1517377.2096694403</v>
      </c>
      <c r="F215" s="20"/>
      <c r="G215" s="34">
        <v>7000</v>
      </c>
      <c r="H215" s="15" t="s">
        <v>184</v>
      </c>
    </row>
    <row r="216" spans="1:8" s="17" customFormat="1" ht="12.75" x14ac:dyDescent="0.2">
      <c r="A216" s="33" t="s">
        <v>276</v>
      </c>
      <c r="B216" s="18" t="s">
        <v>242</v>
      </c>
      <c r="C216" s="19">
        <v>25</v>
      </c>
      <c r="D216" s="20">
        <v>850588.83409999998</v>
      </c>
      <c r="E216" s="20">
        <f t="shared" si="3"/>
        <v>1002674.11763708</v>
      </c>
      <c r="F216" s="20"/>
      <c r="G216" s="34">
        <v>5700</v>
      </c>
      <c r="H216" s="15" t="s">
        <v>269</v>
      </c>
    </row>
    <row r="217" spans="1:8" s="17" customFormat="1" ht="12.75" customHeight="1" x14ac:dyDescent="0.2">
      <c r="A217" s="33" t="s">
        <v>277</v>
      </c>
      <c r="B217" s="18" t="s">
        <v>242</v>
      </c>
      <c r="C217" s="19">
        <v>26</v>
      </c>
      <c r="D217" s="20">
        <v>3621906.662</v>
      </c>
      <c r="E217" s="20">
        <f t="shared" si="3"/>
        <v>4269503.5731656002</v>
      </c>
      <c r="F217" s="20"/>
      <c r="G217" s="34">
        <v>0</v>
      </c>
      <c r="H217" s="15" t="s">
        <v>253</v>
      </c>
    </row>
    <row r="218" spans="1:8" s="17" customFormat="1" ht="12.75" customHeight="1" x14ac:dyDescent="0.2">
      <c r="A218" s="33" t="s">
        <v>278</v>
      </c>
      <c r="B218" s="18" t="s">
        <v>248</v>
      </c>
      <c r="C218" s="19">
        <v>27</v>
      </c>
      <c r="D218" s="20">
        <v>76638.150099999999</v>
      </c>
      <c r="E218" s="20">
        <f t="shared" si="3"/>
        <v>90341.05133788001</v>
      </c>
      <c r="F218" s="20"/>
      <c r="G218" s="34">
        <v>0</v>
      </c>
      <c r="H218" s="15" t="s">
        <v>15</v>
      </c>
    </row>
    <row r="219" spans="1:8" s="17" customFormat="1" ht="12.75" customHeight="1" x14ac:dyDescent="0.2">
      <c r="A219" s="33" t="s">
        <v>279</v>
      </c>
      <c r="B219" s="18" t="s">
        <v>259</v>
      </c>
      <c r="C219" s="19">
        <v>28</v>
      </c>
      <c r="D219" s="20">
        <v>2660860.5647999998</v>
      </c>
      <c r="E219" s="20">
        <f t="shared" si="3"/>
        <v>3136622.4337862399</v>
      </c>
      <c r="F219" s="20"/>
      <c r="G219" s="34">
        <v>0</v>
      </c>
      <c r="H219" s="15" t="s">
        <v>64</v>
      </c>
    </row>
    <row r="220" spans="1:8" s="17" customFormat="1" ht="12.75" customHeight="1" x14ac:dyDescent="0.2">
      <c r="A220" s="33" t="s">
        <v>280</v>
      </c>
      <c r="B220" s="18" t="s">
        <v>259</v>
      </c>
      <c r="C220" s="19">
        <v>29</v>
      </c>
      <c r="D220" s="20">
        <v>1192597.9512</v>
      </c>
      <c r="E220" s="20">
        <f t="shared" si="3"/>
        <v>1405834.46487456</v>
      </c>
      <c r="F220" s="20"/>
      <c r="G220" s="34">
        <v>0</v>
      </c>
      <c r="H220" s="15" t="s">
        <v>64</v>
      </c>
    </row>
    <row r="221" spans="1:8" s="17" customFormat="1" ht="12.75" customHeight="1" x14ac:dyDescent="0.2">
      <c r="A221" s="33" t="s">
        <v>281</v>
      </c>
      <c r="B221" s="18" t="s">
        <v>242</v>
      </c>
      <c r="C221" s="19">
        <v>30</v>
      </c>
      <c r="D221" s="20">
        <v>251839.80480000001</v>
      </c>
      <c r="E221" s="20">
        <f t="shared" si="3"/>
        <v>296868.76189824002</v>
      </c>
      <c r="F221" s="20"/>
      <c r="G221" s="34">
        <v>0</v>
      </c>
      <c r="H221" s="15" t="s">
        <v>282</v>
      </c>
    </row>
    <row r="222" spans="1:8" s="17" customFormat="1" ht="12.75" customHeight="1" x14ac:dyDescent="0.2">
      <c r="A222" s="33" t="s">
        <v>283</v>
      </c>
      <c r="B222" s="18" t="s">
        <v>242</v>
      </c>
      <c r="C222" s="19">
        <v>31</v>
      </c>
      <c r="D222" s="20">
        <v>209500.5722</v>
      </c>
      <c r="E222" s="20">
        <f t="shared" si="3"/>
        <v>246959.27450936</v>
      </c>
      <c r="F222" s="20"/>
      <c r="G222" s="34">
        <v>0</v>
      </c>
      <c r="H222" s="15" t="s">
        <v>23</v>
      </c>
    </row>
    <row r="223" spans="1:8" s="17" customFormat="1" ht="12.75" customHeight="1" x14ac:dyDescent="0.2">
      <c r="A223" s="33" t="s">
        <v>284</v>
      </c>
      <c r="B223" s="18" t="s">
        <v>242</v>
      </c>
      <c r="C223" s="19">
        <v>32</v>
      </c>
      <c r="D223" s="20">
        <v>19044.4912</v>
      </c>
      <c r="E223" s="20">
        <f t="shared" si="3"/>
        <v>22449.646226560002</v>
      </c>
      <c r="F223" s="20"/>
      <c r="G223" s="34">
        <v>0</v>
      </c>
      <c r="H223" s="15" t="s">
        <v>62</v>
      </c>
    </row>
    <row r="224" spans="1:8" s="17" customFormat="1" ht="12.75" x14ac:dyDescent="0.2">
      <c r="A224" s="33" t="s">
        <v>285</v>
      </c>
      <c r="B224" s="18" t="s">
        <v>242</v>
      </c>
      <c r="C224" s="19">
        <v>33</v>
      </c>
      <c r="D224" s="20">
        <v>118293.5879</v>
      </c>
      <c r="E224" s="20">
        <f t="shared" si="3"/>
        <v>139444.48141651999</v>
      </c>
      <c r="F224" s="20"/>
      <c r="G224" s="34">
        <v>0</v>
      </c>
      <c r="H224" s="15" t="s">
        <v>199</v>
      </c>
    </row>
    <row r="225" spans="1:8" s="17" customFormat="1" ht="12.75" customHeight="1" x14ac:dyDescent="0.2">
      <c r="A225" s="33" t="s">
        <v>286</v>
      </c>
      <c r="B225" s="18" t="s">
        <v>248</v>
      </c>
      <c r="C225" s="19">
        <v>34</v>
      </c>
      <c r="D225" s="20">
        <v>523519.7328</v>
      </c>
      <c r="E225" s="20">
        <f t="shared" si="3"/>
        <v>617125.06102463999</v>
      </c>
      <c r="F225" s="20"/>
      <c r="G225" s="34">
        <v>0</v>
      </c>
      <c r="H225" s="15" t="s">
        <v>74</v>
      </c>
    </row>
    <row r="226" spans="1:8" s="17" customFormat="1" ht="12.75" customHeight="1" x14ac:dyDescent="0.2">
      <c r="A226" s="33" t="s">
        <v>287</v>
      </c>
      <c r="B226" s="18" t="s">
        <v>242</v>
      </c>
      <c r="C226" s="19">
        <v>35</v>
      </c>
      <c r="D226" s="20">
        <v>109578.6725</v>
      </c>
      <c r="E226" s="20">
        <f t="shared" si="3"/>
        <v>129171.339143</v>
      </c>
      <c r="F226" s="20"/>
      <c r="G226" s="34">
        <v>0</v>
      </c>
      <c r="H226" s="15" t="s">
        <v>30</v>
      </c>
    </row>
    <row r="227" spans="1:8" s="17" customFormat="1" ht="12.75" x14ac:dyDescent="0.2">
      <c r="A227" s="33" t="s">
        <v>57</v>
      </c>
      <c r="B227" s="18" t="s">
        <v>259</v>
      </c>
      <c r="C227" s="19">
        <v>36</v>
      </c>
      <c r="D227" s="20">
        <v>125071.0652</v>
      </c>
      <c r="E227" s="20">
        <f t="shared" si="3"/>
        <v>147433.77165775999</v>
      </c>
      <c r="F227" s="20"/>
      <c r="G227" s="34">
        <v>0</v>
      </c>
      <c r="H227" s="15" t="s">
        <v>64</v>
      </c>
    </row>
    <row r="228" spans="1:8" s="17" customFormat="1" ht="12.75" customHeight="1" x14ac:dyDescent="0.2">
      <c r="A228" s="33" t="s">
        <v>288</v>
      </c>
      <c r="B228" s="18" t="s">
        <v>248</v>
      </c>
      <c r="C228" s="19">
        <v>37</v>
      </c>
      <c r="D228" s="20">
        <v>440066.16700000002</v>
      </c>
      <c r="E228" s="20">
        <f t="shared" si="3"/>
        <v>518749.99765960005</v>
      </c>
      <c r="F228" s="20"/>
      <c r="G228" s="34">
        <v>0</v>
      </c>
      <c r="H228" s="15" t="s">
        <v>289</v>
      </c>
    </row>
    <row r="229" spans="1:8" s="17" customFormat="1" ht="12.75" customHeight="1" x14ac:dyDescent="0.2">
      <c r="A229" s="33" t="s">
        <v>290</v>
      </c>
      <c r="B229" s="18" t="s">
        <v>242</v>
      </c>
      <c r="C229" s="19">
        <v>38</v>
      </c>
      <c r="D229" s="20">
        <v>508290.53659999999</v>
      </c>
      <c r="E229" s="20">
        <f t="shared" si="3"/>
        <v>599172.88454408001</v>
      </c>
      <c r="F229" s="20"/>
      <c r="G229" s="34">
        <v>0</v>
      </c>
      <c r="H229" s="15" t="s">
        <v>109</v>
      </c>
    </row>
    <row r="230" spans="1:8" s="17" customFormat="1" ht="12.75" customHeight="1" x14ac:dyDescent="0.2">
      <c r="A230" s="33" t="s">
        <v>291</v>
      </c>
      <c r="B230" s="18" t="s">
        <v>242</v>
      </c>
      <c r="C230" s="19">
        <v>39</v>
      </c>
      <c r="D230" s="20">
        <v>757970.61679999996</v>
      </c>
      <c r="E230" s="20">
        <f t="shared" si="3"/>
        <v>893495.76308384002</v>
      </c>
      <c r="F230" s="20"/>
      <c r="G230" s="34">
        <v>0</v>
      </c>
      <c r="H230" s="15" t="s">
        <v>23</v>
      </c>
    </row>
    <row r="231" spans="1:8" s="17" customFormat="1" ht="12.75" customHeight="1" x14ac:dyDescent="0.2">
      <c r="A231" s="33" t="s">
        <v>292</v>
      </c>
      <c r="B231" s="18" t="s">
        <v>242</v>
      </c>
      <c r="C231" s="19">
        <v>40</v>
      </c>
      <c r="D231" s="20">
        <v>144379.1972</v>
      </c>
      <c r="E231" s="20">
        <f t="shared" si="3"/>
        <v>170194.19765936001</v>
      </c>
      <c r="F231" s="20"/>
      <c r="G231" s="34">
        <v>0</v>
      </c>
      <c r="H231" s="15" t="s">
        <v>23</v>
      </c>
    </row>
    <row r="232" spans="1:8" s="17" customFormat="1" ht="12.75" customHeight="1" x14ac:dyDescent="0.2">
      <c r="A232" s="33" t="s">
        <v>293</v>
      </c>
      <c r="B232" s="18" t="s">
        <v>242</v>
      </c>
      <c r="C232" s="19">
        <v>41</v>
      </c>
      <c r="D232" s="20">
        <v>25762.8161</v>
      </c>
      <c r="E232" s="20">
        <f t="shared" si="3"/>
        <v>30369.20761868</v>
      </c>
      <c r="F232" s="20"/>
      <c r="G232" s="34">
        <v>0</v>
      </c>
      <c r="H232" s="15" t="s">
        <v>119</v>
      </c>
    </row>
    <row r="233" spans="1:8" s="17" customFormat="1" ht="12.75" customHeight="1" x14ac:dyDescent="0.2">
      <c r="A233" s="33" t="s">
        <v>294</v>
      </c>
      <c r="B233" s="18" t="s">
        <v>242</v>
      </c>
      <c r="C233" s="19">
        <v>42</v>
      </c>
      <c r="D233" s="20">
        <v>1006007.3439</v>
      </c>
      <c r="E233" s="20">
        <f t="shared" si="3"/>
        <v>1185881.45698932</v>
      </c>
      <c r="F233" s="20"/>
      <c r="G233" s="34">
        <v>0</v>
      </c>
      <c r="H233" s="15" t="s">
        <v>295</v>
      </c>
    </row>
    <row r="234" spans="1:8" s="17" customFormat="1" ht="12.75" customHeight="1" x14ac:dyDescent="0.2">
      <c r="A234" s="33" t="s">
        <v>296</v>
      </c>
      <c r="B234" s="18" t="s">
        <v>242</v>
      </c>
      <c r="C234" s="19">
        <v>43</v>
      </c>
      <c r="D234" s="20">
        <v>630953.17619999999</v>
      </c>
      <c r="E234" s="20">
        <f t="shared" si="3"/>
        <v>743767.60410455998</v>
      </c>
      <c r="F234" s="20"/>
      <c r="G234" s="34">
        <v>0</v>
      </c>
      <c r="H234" s="15" t="s">
        <v>273</v>
      </c>
    </row>
    <row r="235" spans="1:8" s="17" customFormat="1" ht="12.75" customHeight="1" x14ac:dyDescent="0.2">
      <c r="A235" s="33" t="s">
        <v>297</v>
      </c>
      <c r="B235" s="18" t="s">
        <v>242</v>
      </c>
      <c r="C235" s="19">
        <v>44</v>
      </c>
      <c r="D235" s="20">
        <v>955715.7156</v>
      </c>
      <c r="E235" s="20">
        <f t="shared" si="3"/>
        <v>1126597.6855492801</v>
      </c>
      <c r="F235" s="20"/>
      <c r="G235" s="34">
        <v>0</v>
      </c>
      <c r="H235" s="15" t="s">
        <v>273</v>
      </c>
    </row>
    <row r="236" spans="1:8" s="17" customFormat="1" ht="12.75" customHeight="1" x14ac:dyDescent="0.2">
      <c r="A236" s="33" t="s">
        <v>298</v>
      </c>
      <c r="B236" s="18" t="s">
        <v>242</v>
      </c>
      <c r="C236" s="19">
        <v>45</v>
      </c>
      <c r="D236" s="20">
        <v>1005437.5513000001</v>
      </c>
      <c r="E236" s="20">
        <f t="shared" si="3"/>
        <v>1185209.7854724401</v>
      </c>
      <c r="F236" s="20"/>
      <c r="G236" s="34">
        <v>0</v>
      </c>
      <c r="H236" s="15" t="s">
        <v>295</v>
      </c>
    </row>
    <row r="237" spans="1:8" s="17" customFormat="1" ht="12.75" customHeight="1" x14ac:dyDescent="0.2">
      <c r="A237" s="33" t="s">
        <v>299</v>
      </c>
      <c r="B237" s="18" t="s">
        <v>248</v>
      </c>
      <c r="C237" s="19">
        <v>46</v>
      </c>
      <c r="D237" s="20">
        <v>1185970.0674000001</v>
      </c>
      <c r="E237" s="20">
        <f t="shared" si="3"/>
        <v>1398021.5154511202</v>
      </c>
      <c r="F237" s="20"/>
      <c r="G237" s="34">
        <v>0</v>
      </c>
      <c r="H237" s="15" t="s">
        <v>273</v>
      </c>
    </row>
    <row r="238" spans="1:8" s="17" customFormat="1" ht="12.75" x14ac:dyDescent="0.2">
      <c r="A238" s="33" t="s">
        <v>300</v>
      </c>
      <c r="B238" s="18" t="s">
        <v>248</v>
      </c>
      <c r="C238" s="19">
        <v>47</v>
      </c>
      <c r="D238" s="20">
        <v>35925.155299999999</v>
      </c>
      <c r="E238" s="20">
        <f t="shared" si="3"/>
        <v>42348.573067639998</v>
      </c>
      <c r="F238" s="20"/>
      <c r="G238" s="34">
        <v>0</v>
      </c>
      <c r="H238" s="15" t="s">
        <v>64</v>
      </c>
    </row>
    <row r="239" spans="1:8" s="17" customFormat="1" ht="12.75" x14ac:dyDescent="0.2">
      <c r="A239" s="33" t="s">
        <v>301</v>
      </c>
      <c r="B239" s="18" t="s">
        <v>248</v>
      </c>
      <c r="C239" s="19">
        <v>48</v>
      </c>
      <c r="D239" s="20">
        <v>113165.98020000001</v>
      </c>
      <c r="E239" s="20">
        <f t="shared" si="3"/>
        <v>133400.05745976002</v>
      </c>
      <c r="F239" s="20"/>
      <c r="G239" s="34">
        <v>0</v>
      </c>
      <c r="H239" s="15" t="s">
        <v>289</v>
      </c>
    </row>
    <row r="240" spans="1:8" s="17" customFormat="1" ht="12.75" x14ac:dyDescent="0.2">
      <c r="A240" s="33" t="s">
        <v>302</v>
      </c>
      <c r="B240" s="18" t="s">
        <v>259</v>
      </c>
      <c r="C240" s="19">
        <v>49</v>
      </c>
      <c r="D240" s="20">
        <v>2657.4398000000001</v>
      </c>
      <c r="E240" s="20">
        <f t="shared" si="3"/>
        <v>3132.5900362400002</v>
      </c>
      <c r="F240" s="20"/>
      <c r="G240" s="34">
        <v>0</v>
      </c>
      <c r="H240" s="15" t="s">
        <v>55</v>
      </c>
    </row>
    <row r="241" spans="1:9" s="17" customFormat="1" ht="12.75" x14ac:dyDescent="0.2">
      <c r="A241" s="33" t="s">
        <v>303</v>
      </c>
      <c r="B241" s="18" t="s">
        <v>242</v>
      </c>
      <c r="C241" s="19">
        <v>50</v>
      </c>
      <c r="D241" s="20">
        <v>847675.56779999996</v>
      </c>
      <c r="E241" s="20">
        <f t="shared" si="3"/>
        <v>999239.95932263997</v>
      </c>
      <c r="F241" s="20"/>
      <c r="G241" s="34">
        <v>0</v>
      </c>
      <c r="H241" s="15" t="s">
        <v>23</v>
      </c>
    </row>
    <row r="242" spans="1:9" s="17" customFormat="1" ht="12.75" customHeight="1" x14ac:dyDescent="0.2">
      <c r="A242" s="33" t="s">
        <v>304</v>
      </c>
      <c r="B242" s="18" t="s">
        <v>242</v>
      </c>
      <c r="C242" s="19">
        <v>51</v>
      </c>
      <c r="D242" s="20">
        <v>74560.473400000003</v>
      </c>
      <c r="E242" s="20">
        <f t="shared" si="3"/>
        <v>87891.886043920007</v>
      </c>
      <c r="F242" s="20"/>
      <c r="G242" s="34">
        <v>0</v>
      </c>
      <c r="H242" s="15" t="s">
        <v>33</v>
      </c>
    </row>
    <row r="243" spans="1:9" s="17" customFormat="1" ht="12.75" customHeight="1" x14ac:dyDescent="0.2">
      <c r="A243" s="33" t="s">
        <v>305</v>
      </c>
      <c r="B243" s="18" t="s">
        <v>242</v>
      </c>
      <c r="C243" s="19">
        <v>52</v>
      </c>
      <c r="D243" s="20">
        <v>117623.34050000001</v>
      </c>
      <c r="E243" s="20">
        <f t="shared" si="3"/>
        <v>138654.39378140002</v>
      </c>
      <c r="F243" s="20"/>
      <c r="G243" s="34">
        <v>0</v>
      </c>
      <c r="H243" s="15" t="s">
        <v>306</v>
      </c>
    </row>
    <row r="244" spans="1:9" s="17" customFormat="1" ht="12.75" customHeight="1" x14ac:dyDescent="0.2">
      <c r="A244" s="33" t="s">
        <v>307</v>
      </c>
      <c r="B244" s="18" t="s">
        <v>242</v>
      </c>
      <c r="C244" s="19">
        <v>53</v>
      </c>
      <c r="D244" s="20">
        <v>104152.7922</v>
      </c>
      <c r="E244" s="20">
        <f t="shared" si="3"/>
        <v>122775.31144536</v>
      </c>
      <c r="F244" s="20"/>
      <c r="G244" s="34">
        <v>0</v>
      </c>
      <c r="H244" s="15" t="s">
        <v>41</v>
      </c>
    </row>
    <row r="245" spans="1:9" s="17" customFormat="1" ht="12.75" customHeight="1" x14ac:dyDescent="0.2">
      <c r="A245" s="33" t="s">
        <v>308</v>
      </c>
      <c r="B245" s="18" t="s">
        <v>242</v>
      </c>
      <c r="C245" s="19">
        <v>54</v>
      </c>
      <c r="D245" s="20">
        <v>80609.759000000005</v>
      </c>
      <c r="E245" s="20">
        <f t="shared" si="3"/>
        <v>95022.783909200007</v>
      </c>
      <c r="F245" s="20"/>
      <c r="G245" s="34">
        <v>0</v>
      </c>
      <c r="H245" s="15" t="s">
        <v>309</v>
      </c>
    </row>
    <row r="246" spans="1:9" s="17" customFormat="1" ht="12.75" customHeight="1" x14ac:dyDescent="0.2">
      <c r="A246" s="33" t="s">
        <v>310</v>
      </c>
      <c r="B246" s="18" t="s">
        <v>242</v>
      </c>
      <c r="C246" s="19">
        <v>55</v>
      </c>
      <c r="D246" s="20">
        <v>124440.2139</v>
      </c>
      <c r="E246" s="20">
        <f t="shared" si="3"/>
        <v>146690.12414532001</v>
      </c>
      <c r="F246" s="20"/>
      <c r="G246" s="34">
        <v>0</v>
      </c>
      <c r="H246" s="15" t="s">
        <v>86</v>
      </c>
    </row>
    <row r="247" spans="1:9" s="17" customFormat="1" ht="12.75" customHeight="1" x14ac:dyDescent="0.2">
      <c r="A247" s="33" t="s">
        <v>311</v>
      </c>
      <c r="B247" s="18" t="s">
        <v>248</v>
      </c>
      <c r="C247" s="19">
        <v>56</v>
      </c>
      <c r="D247" s="20">
        <v>81537.646299999993</v>
      </c>
      <c r="E247" s="20">
        <f t="shared" si="3"/>
        <v>96116.577458439991</v>
      </c>
      <c r="F247" s="20"/>
      <c r="G247" s="34">
        <v>0</v>
      </c>
      <c r="H247" s="15" t="s">
        <v>43</v>
      </c>
    </row>
    <row r="248" spans="1:9" s="17" customFormat="1" ht="12.75" customHeight="1" x14ac:dyDescent="0.2">
      <c r="A248" s="33" t="s">
        <v>312</v>
      </c>
      <c r="B248" s="18" t="s">
        <v>242</v>
      </c>
      <c r="C248" s="19">
        <v>57</v>
      </c>
      <c r="D248" s="20">
        <v>3763725.9937999998</v>
      </c>
      <c r="E248" s="20">
        <f t="shared" si="3"/>
        <v>4436680.2014914397</v>
      </c>
      <c r="F248" s="20"/>
      <c r="G248" s="34">
        <v>0</v>
      </c>
      <c r="H248" s="15" t="s">
        <v>64</v>
      </c>
    </row>
    <row r="249" spans="1:9" s="17" customFormat="1" ht="12.75" customHeight="1" x14ac:dyDescent="0.2">
      <c r="A249" s="33" t="s">
        <v>313</v>
      </c>
      <c r="B249" s="18" t="s">
        <v>242</v>
      </c>
      <c r="C249" s="19">
        <v>58</v>
      </c>
      <c r="D249" s="20">
        <v>54344.690900000001</v>
      </c>
      <c r="E249" s="20">
        <f t="shared" si="3"/>
        <v>64061.521632920005</v>
      </c>
      <c r="F249" s="20"/>
      <c r="G249" s="34">
        <v>0</v>
      </c>
      <c r="H249" s="15" t="s">
        <v>119</v>
      </c>
    </row>
    <row r="250" spans="1:9" s="17" customFormat="1" ht="12.75" x14ac:dyDescent="0.2">
      <c r="A250" s="33" t="s">
        <v>314</v>
      </c>
      <c r="B250" s="18" t="s">
        <v>242</v>
      </c>
      <c r="C250" s="19">
        <v>59</v>
      </c>
      <c r="D250" s="20">
        <v>98583.671700000006</v>
      </c>
      <c r="E250" s="20">
        <f t="shared" si="3"/>
        <v>116210.43219996001</v>
      </c>
      <c r="F250" s="20"/>
      <c r="G250" s="34">
        <v>0</v>
      </c>
      <c r="H250" s="15" t="s">
        <v>107</v>
      </c>
    </row>
    <row r="251" spans="1:9" s="17" customFormat="1" ht="12.75" customHeight="1" x14ac:dyDescent="0.2">
      <c r="A251" s="33" t="s">
        <v>315</v>
      </c>
      <c r="B251" s="18" t="s">
        <v>242</v>
      </c>
      <c r="C251" s="19">
        <v>60</v>
      </c>
      <c r="D251" s="20">
        <v>3063755.2965000002</v>
      </c>
      <c r="E251" s="20">
        <f t="shared" si="3"/>
        <v>3611554.7435142002</v>
      </c>
      <c r="F251" s="20"/>
      <c r="G251" s="34">
        <v>0</v>
      </c>
      <c r="H251" s="15" t="s">
        <v>74</v>
      </c>
    </row>
    <row r="252" spans="1:9" s="17" customFormat="1" ht="12.75" customHeight="1" x14ac:dyDescent="0.2">
      <c r="A252" s="33" t="s">
        <v>316</v>
      </c>
      <c r="B252" s="18" t="s">
        <v>242</v>
      </c>
      <c r="C252" s="19">
        <v>61</v>
      </c>
      <c r="D252" s="20">
        <v>101859.0552</v>
      </c>
      <c r="E252" s="20">
        <f t="shared" si="3"/>
        <v>120071.45426976001</v>
      </c>
      <c r="F252" s="20"/>
      <c r="G252" s="34">
        <v>0</v>
      </c>
      <c r="H252" s="15" t="s">
        <v>62</v>
      </c>
    </row>
    <row r="253" spans="1:9" s="17" customFormat="1" ht="12.75" customHeight="1" x14ac:dyDescent="0.2">
      <c r="A253" s="33" t="s">
        <v>317</v>
      </c>
      <c r="B253" s="18" t="s">
        <v>248</v>
      </c>
      <c r="C253" s="19">
        <v>62</v>
      </c>
      <c r="D253" s="20">
        <v>314287.72529999999</v>
      </c>
      <c r="E253" s="20">
        <f t="shared" si="3"/>
        <v>370482.37058364</v>
      </c>
      <c r="F253" s="20"/>
      <c r="G253" s="34">
        <v>0</v>
      </c>
      <c r="H253" s="15" t="s">
        <v>289</v>
      </c>
    </row>
    <row r="254" spans="1:9" s="17" customFormat="1" ht="12.75" customHeight="1" x14ac:dyDescent="0.2">
      <c r="A254" s="33" t="s">
        <v>318</v>
      </c>
      <c r="B254" s="18" t="s">
        <v>248</v>
      </c>
      <c r="C254" s="19">
        <v>63</v>
      </c>
      <c r="D254" s="20">
        <v>668199.98160000006</v>
      </c>
      <c r="E254" s="20">
        <f t="shared" si="3"/>
        <v>787674.13831008016</v>
      </c>
      <c r="F254" s="20"/>
      <c r="G254" s="34">
        <v>0</v>
      </c>
      <c r="H254" s="15" t="s">
        <v>289</v>
      </c>
    </row>
    <row r="255" spans="1:9" s="17" customFormat="1" ht="12.75" customHeight="1" x14ac:dyDescent="0.2">
      <c r="A255" s="33" t="s">
        <v>319</v>
      </c>
      <c r="B255" s="18" t="s">
        <v>242</v>
      </c>
      <c r="C255" s="19">
        <v>64</v>
      </c>
      <c r="D255" s="20">
        <v>362428.39809999999</v>
      </c>
      <c r="E255" s="20">
        <f t="shared" si="3"/>
        <v>427230.59568028001</v>
      </c>
      <c r="F255" s="20"/>
      <c r="G255" s="34">
        <v>0</v>
      </c>
      <c r="H255" s="15" t="s">
        <v>289</v>
      </c>
    </row>
    <row r="256" spans="1:9" s="17" customFormat="1" ht="12.75" x14ac:dyDescent="0.2">
      <c r="A256" s="25"/>
      <c r="B256" s="25"/>
      <c r="C256" s="25"/>
      <c r="D256" s="35">
        <f>SUM(D192:D255)</f>
        <v>56840869.226999998</v>
      </c>
      <c r="E256" s="35">
        <f>SUM(E192:E255)</f>
        <v>67004016.644787632</v>
      </c>
      <c r="F256" s="35"/>
      <c r="G256" s="35">
        <f>SUM(G192:G255)</f>
        <v>1281650</v>
      </c>
      <c r="H256" s="25"/>
      <c r="I256" s="27"/>
    </row>
    <row r="257" spans="1:15" s="17" customFormat="1" ht="12.75" x14ac:dyDescent="0.2">
      <c r="A257" s="25"/>
      <c r="B257" s="25"/>
      <c r="C257" s="25"/>
      <c r="D257" s="25"/>
      <c r="E257" s="25"/>
      <c r="F257" s="25"/>
      <c r="G257" s="25"/>
      <c r="H257" s="25"/>
      <c r="I257" s="27"/>
    </row>
    <row r="258" spans="1:15" ht="12.75" customHeight="1" thickBot="1" x14ac:dyDescent="0.3">
      <c r="A258" s="4" t="s">
        <v>320</v>
      </c>
      <c r="B258" s="5"/>
      <c r="C258" s="6"/>
    </row>
    <row r="259" spans="1:15" ht="45.75" thickBot="1" x14ac:dyDescent="0.3">
      <c r="A259" s="7" t="s">
        <v>2</v>
      </c>
      <c r="B259" s="8" t="s">
        <v>3</v>
      </c>
      <c r="C259" s="8" t="s">
        <v>4</v>
      </c>
      <c r="D259" s="8" t="s">
        <v>465</v>
      </c>
      <c r="E259" s="8" t="s">
        <v>466</v>
      </c>
      <c r="F259" s="8" t="s">
        <v>467</v>
      </c>
      <c r="G259" s="8" t="s">
        <v>5</v>
      </c>
      <c r="H259" s="9" t="s">
        <v>6</v>
      </c>
      <c r="I259" s="10"/>
      <c r="J259" s="11"/>
      <c r="K259" s="11"/>
      <c r="L259" s="11"/>
      <c r="M259" s="11"/>
      <c r="N259" s="11"/>
      <c r="O259" s="11"/>
    </row>
    <row r="260" spans="1:15" s="17" customFormat="1" ht="12.75" customHeight="1" x14ac:dyDescent="0.2">
      <c r="A260" s="36" t="s">
        <v>321</v>
      </c>
      <c r="B260" s="22" t="s">
        <v>322</v>
      </c>
      <c r="C260" s="23">
        <v>1</v>
      </c>
      <c r="D260" s="32">
        <v>2302288.6091</v>
      </c>
      <c r="E260" s="32">
        <f t="shared" ref="E260:E272" si="4">(D260*1.1788)</f>
        <v>2713937.8124070801</v>
      </c>
      <c r="F260" s="32"/>
      <c r="G260" s="32"/>
      <c r="H260" s="25" t="s">
        <v>74</v>
      </c>
      <c r="I260" s="26"/>
    </row>
    <row r="261" spans="1:15" s="17" customFormat="1" ht="12.75" customHeight="1" x14ac:dyDescent="0.2">
      <c r="A261" s="21" t="s">
        <v>323</v>
      </c>
      <c r="B261" s="22" t="s">
        <v>322</v>
      </c>
      <c r="C261" s="23">
        <v>2</v>
      </c>
      <c r="D261" s="32">
        <v>1622484.3796000001</v>
      </c>
      <c r="E261" s="32">
        <f t="shared" si="4"/>
        <v>1912584.5866724802</v>
      </c>
      <c r="F261" s="32"/>
      <c r="G261" s="32"/>
      <c r="H261" s="25" t="s">
        <v>74</v>
      </c>
      <c r="I261" s="26"/>
    </row>
    <row r="262" spans="1:15" s="17" customFormat="1" ht="12.75" customHeight="1" x14ac:dyDescent="0.2">
      <c r="A262" s="21" t="s">
        <v>324</v>
      </c>
      <c r="B262" s="22" t="s">
        <v>322</v>
      </c>
      <c r="C262" s="23">
        <v>3</v>
      </c>
      <c r="D262" s="32">
        <v>1756618.4443999999</v>
      </c>
      <c r="E262" s="32">
        <f t="shared" si="4"/>
        <v>2070701.8222587199</v>
      </c>
      <c r="F262" s="32"/>
      <c r="G262" s="32"/>
      <c r="H262" s="25" t="s">
        <v>74</v>
      </c>
      <c r="I262" s="26"/>
    </row>
    <row r="263" spans="1:15" s="17" customFormat="1" ht="12.75" customHeight="1" x14ac:dyDescent="0.2">
      <c r="A263" s="21" t="s">
        <v>325</v>
      </c>
      <c r="B263" s="22" t="s">
        <v>322</v>
      </c>
      <c r="C263" s="23">
        <v>4</v>
      </c>
      <c r="D263" s="32">
        <v>1780428.7560000001</v>
      </c>
      <c r="E263" s="32">
        <f t="shared" si="4"/>
        <v>2098769.4175728001</v>
      </c>
      <c r="F263" s="32"/>
      <c r="G263" s="32"/>
      <c r="H263" s="25" t="s">
        <v>74</v>
      </c>
      <c r="I263" s="26"/>
    </row>
    <row r="264" spans="1:15" s="17" customFormat="1" ht="12.75" customHeight="1" x14ac:dyDescent="0.2">
      <c r="A264" s="21" t="s">
        <v>57</v>
      </c>
      <c r="B264" s="22" t="s">
        <v>322</v>
      </c>
      <c r="C264" s="23">
        <v>5</v>
      </c>
      <c r="D264" s="32">
        <v>56573.551299999999</v>
      </c>
      <c r="E264" s="32">
        <f t="shared" si="4"/>
        <v>66688.902272439998</v>
      </c>
      <c r="F264" s="32"/>
      <c r="G264" s="32"/>
      <c r="H264" s="25" t="s">
        <v>74</v>
      </c>
      <c r="I264" s="26"/>
    </row>
    <row r="265" spans="1:15" s="17" customFormat="1" ht="12.75" customHeight="1" x14ac:dyDescent="0.2">
      <c r="A265" s="21" t="s">
        <v>326</v>
      </c>
      <c r="B265" s="22" t="s">
        <v>322</v>
      </c>
      <c r="C265" s="23">
        <v>6</v>
      </c>
      <c r="D265" s="32">
        <v>269114.97560000001</v>
      </c>
      <c r="E265" s="32">
        <f t="shared" si="4"/>
        <v>317232.73323728004</v>
      </c>
      <c r="F265" s="32"/>
      <c r="G265" s="32"/>
      <c r="H265" s="25" t="s">
        <v>81</v>
      </c>
      <c r="I265" s="26"/>
    </row>
    <row r="266" spans="1:15" s="17" customFormat="1" ht="12.75" customHeight="1" x14ac:dyDescent="0.2">
      <c r="A266" s="21" t="s">
        <v>327</v>
      </c>
      <c r="B266" s="22" t="s">
        <v>322</v>
      </c>
      <c r="C266" s="23">
        <v>7</v>
      </c>
      <c r="D266" s="32">
        <v>938439.9828</v>
      </c>
      <c r="E266" s="32">
        <f t="shared" si="4"/>
        <v>1106233.05172464</v>
      </c>
      <c r="F266" s="32"/>
      <c r="G266" s="32">
        <v>20000</v>
      </c>
      <c r="H266" s="25" t="s">
        <v>289</v>
      </c>
      <c r="I266" s="26"/>
    </row>
    <row r="267" spans="1:15" s="17" customFormat="1" ht="12.75" customHeight="1" x14ac:dyDescent="0.2">
      <c r="A267" s="21" t="s">
        <v>328</v>
      </c>
      <c r="B267" s="22" t="s">
        <v>322</v>
      </c>
      <c r="C267" s="23">
        <v>8</v>
      </c>
      <c r="D267" s="32">
        <v>86543.135399999999</v>
      </c>
      <c r="E267" s="32">
        <f t="shared" si="4"/>
        <v>102017.04800952</v>
      </c>
      <c r="F267" s="32"/>
      <c r="G267" s="32"/>
      <c r="H267" s="25" t="s">
        <v>329</v>
      </c>
      <c r="I267" s="26"/>
    </row>
    <row r="268" spans="1:15" s="17" customFormat="1" ht="12.75" customHeight="1" x14ac:dyDescent="0.2">
      <c r="A268" s="21" t="s">
        <v>330</v>
      </c>
      <c r="B268" s="22" t="s">
        <v>322</v>
      </c>
      <c r="C268" s="23">
        <v>9</v>
      </c>
      <c r="D268" s="32">
        <v>18632.2752</v>
      </c>
      <c r="E268" s="32">
        <f t="shared" si="4"/>
        <v>21963.72600576</v>
      </c>
      <c r="F268" s="32"/>
      <c r="G268" s="32"/>
      <c r="H268" s="25" t="s">
        <v>23</v>
      </c>
      <c r="I268" s="26"/>
    </row>
    <row r="269" spans="1:15" s="17" customFormat="1" ht="12.75" customHeight="1" x14ac:dyDescent="0.2">
      <c r="A269" s="21" t="s">
        <v>331</v>
      </c>
      <c r="B269" s="22" t="s">
        <v>322</v>
      </c>
      <c r="C269" s="23">
        <v>10</v>
      </c>
      <c r="D269" s="32">
        <v>2797340.0159</v>
      </c>
      <c r="E269" s="32">
        <f t="shared" si="4"/>
        <v>3297504.4107429204</v>
      </c>
      <c r="F269" s="32"/>
      <c r="G269" s="32"/>
      <c r="H269" s="25" t="s">
        <v>51</v>
      </c>
      <c r="I269" s="26"/>
    </row>
    <row r="270" spans="1:15" s="17" customFormat="1" ht="12.75" customHeight="1" x14ac:dyDescent="0.2">
      <c r="A270" s="21" t="s">
        <v>332</v>
      </c>
      <c r="B270" s="22" t="s">
        <v>322</v>
      </c>
      <c r="C270" s="23">
        <v>11</v>
      </c>
      <c r="D270" s="32">
        <v>169564.6335</v>
      </c>
      <c r="E270" s="32">
        <f t="shared" si="4"/>
        <v>199882.78996980001</v>
      </c>
      <c r="F270" s="32"/>
      <c r="G270" s="32"/>
      <c r="H270" s="25" t="s">
        <v>333</v>
      </c>
      <c r="I270" s="26"/>
    </row>
    <row r="271" spans="1:15" s="17" customFormat="1" ht="12.75" customHeight="1" x14ac:dyDescent="0.2">
      <c r="A271" s="21" t="s">
        <v>334</v>
      </c>
      <c r="B271" s="22" t="s">
        <v>322</v>
      </c>
      <c r="C271" s="23">
        <v>12</v>
      </c>
      <c r="D271" s="32">
        <v>174667.51809999999</v>
      </c>
      <c r="E271" s="32">
        <f t="shared" si="4"/>
        <v>205898.07033627998</v>
      </c>
      <c r="F271" s="32"/>
      <c r="G271" s="32"/>
      <c r="H271" s="25" t="s">
        <v>333</v>
      </c>
      <c r="I271" s="26"/>
    </row>
    <row r="272" spans="1:15" s="17" customFormat="1" ht="12.75" customHeight="1" x14ac:dyDescent="0.2">
      <c r="A272" s="21" t="s">
        <v>335</v>
      </c>
      <c r="B272" s="22" t="s">
        <v>322</v>
      </c>
      <c r="C272" s="23">
        <v>13</v>
      </c>
      <c r="D272" s="32">
        <v>1286541.1270999999</v>
      </c>
      <c r="E272" s="32">
        <f t="shared" si="4"/>
        <v>1516574.6806254799</v>
      </c>
      <c r="F272" s="32"/>
      <c r="G272" s="32"/>
      <c r="H272" s="25" t="s">
        <v>119</v>
      </c>
      <c r="I272" s="26"/>
    </row>
    <row r="273" spans="1:29" s="17" customFormat="1" ht="12.75" x14ac:dyDescent="0.2">
      <c r="A273" s="22"/>
      <c r="B273" s="22"/>
      <c r="C273" s="22"/>
      <c r="D273" s="35">
        <f>SUM(D260:D272)</f>
        <v>13259237.403999997</v>
      </c>
      <c r="E273" s="35">
        <f>SUM(E260:E272)</f>
        <v>15629989.0518352</v>
      </c>
      <c r="F273" s="35"/>
      <c r="G273" s="35">
        <f>SUM(G260:G272)</f>
        <v>20000</v>
      </c>
      <c r="H273" s="22"/>
      <c r="I273" s="29"/>
      <c r="J273" s="29"/>
      <c r="K273" s="29"/>
      <c r="L273" s="29"/>
      <c r="M273" s="29"/>
      <c r="N273" s="29"/>
      <c r="O273" s="29"/>
      <c r="P273" s="37"/>
      <c r="Q273" s="37"/>
      <c r="R273" s="37"/>
      <c r="S273" s="38"/>
      <c r="T273" s="38"/>
      <c r="U273" s="27"/>
      <c r="V273" s="38"/>
      <c r="W273" s="38"/>
      <c r="X273" s="27"/>
      <c r="Y273" s="27"/>
      <c r="Z273" s="26"/>
      <c r="AA273" s="27"/>
      <c r="AB273" s="26"/>
      <c r="AC273" s="27"/>
    </row>
    <row r="274" spans="1:29" s="17" customFormat="1" ht="12.75" x14ac:dyDescent="0.2">
      <c r="A274" s="22"/>
      <c r="B274" s="22"/>
      <c r="C274" s="22"/>
      <c r="D274" s="39"/>
      <c r="E274" s="39"/>
      <c r="F274" s="39"/>
      <c r="G274" s="22"/>
      <c r="H274" s="22"/>
      <c r="I274" s="29"/>
      <c r="J274" s="29"/>
      <c r="K274" s="29"/>
      <c r="L274" s="29"/>
      <c r="M274" s="29"/>
      <c r="N274" s="29"/>
      <c r="O274" s="29"/>
      <c r="P274" s="37"/>
      <c r="Q274" s="37"/>
      <c r="R274" s="37"/>
      <c r="S274" s="38"/>
      <c r="T274" s="38"/>
      <c r="U274" s="27"/>
      <c r="V274" s="38"/>
      <c r="W274" s="38"/>
      <c r="X274" s="27"/>
      <c r="Y274" s="27"/>
      <c r="Z274" s="26"/>
      <c r="AA274" s="27"/>
      <c r="AB274" s="26"/>
      <c r="AC274" s="27"/>
    </row>
    <row r="275" spans="1:29" ht="12.75" customHeight="1" thickBot="1" x14ac:dyDescent="0.3">
      <c r="A275" s="4" t="s">
        <v>336</v>
      </c>
      <c r="B275" s="5"/>
      <c r="C275" s="6"/>
    </row>
    <row r="276" spans="1:29" ht="45.75" thickBot="1" x14ac:dyDescent="0.3">
      <c r="A276" s="7" t="s">
        <v>2</v>
      </c>
      <c r="B276" s="8" t="s">
        <v>3</v>
      </c>
      <c r="C276" s="8" t="s">
        <v>4</v>
      </c>
      <c r="D276" s="8" t="s">
        <v>465</v>
      </c>
      <c r="E276" s="8" t="s">
        <v>466</v>
      </c>
      <c r="F276" s="8" t="s">
        <v>467</v>
      </c>
      <c r="G276" s="8" t="s">
        <v>5</v>
      </c>
      <c r="H276" s="9" t="s">
        <v>6</v>
      </c>
      <c r="I276" s="10"/>
      <c r="J276" s="11"/>
      <c r="K276" s="11"/>
      <c r="L276" s="11"/>
      <c r="M276" s="11"/>
      <c r="N276" s="11"/>
      <c r="O276" s="11"/>
    </row>
    <row r="277" spans="1:29" s="17" customFormat="1" ht="12.75" customHeight="1" x14ac:dyDescent="0.2">
      <c r="A277" s="33" t="s">
        <v>337</v>
      </c>
      <c r="B277" s="18" t="s">
        <v>322</v>
      </c>
      <c r="C277" s="19">
        <v>1</v>
      </c>
      <c r="D277" s="20">
        <v>6133093.7439000001</v>
      </c>
      <c r="E277" s="20">
        <f t="shared" ref="E277:E298" si="5">(D277*1.1788)</f>
        <v>7229690.9053093204</v>
      </c>
      <c r="F277" s="20"/>
      <c r="G277" s="34">
        <v>600000</v>
      </c>
      <c r="H277" s="15" t="s">
        <v>74</v>
      </c>
    </row>
    <row r="278" spans="1:29" s="17" customFormat="1" ht="12.75" customHeight="1" x14ac:dyDescent="0.2">
      <c r="A278" s="33" t="s">
        <v>338</v>
      </c>
      <c r="B278" s="18" t="s">
        <v>322</v>
      </c>
      <c r="C278" s="19">
        <v>2</v>
      </c>
      <c r="D278" s="20">
        <v>2957333.7275999999</v>
      </c>
      <c r="E278" s="20">
        <f t="shared" si="5"/>
        <v>3486104.99809488</v>
      </c>
      <c r="F278" s="20"/>
      <c r="G278" s="34">
        <v>200000</v>
      </c>
      <c r="H278" s="15" t="s">
        <v>64</v>
      </c>
    </row>
    <row r="279" spans="1:29" s="17" customFormat="1" ht="12.75" customHeight="1" x14ac:dyDescent="0.2">
      <c r="A279" s="33" t="s">
        <v>339</v>
      </c>
      <c r="B279" s="18" t="s">
        <v>322</v>
      </c>
      <c r="C279" s="19">
        <v>11</v>
      </c>
      <c r="D279" s="20">
        <v>120000</v>
      </c>
      <c r="E279" s="20">
        <f t="shared" si="5"/>
        <v>141456</v>
      </c>
      <c r="F279" s="20"/>
      <c r="G279" s="34">
        <v>120000</v>
      </c>
      <c r="H279" s="15" t="s">
        <v>126</v>
      </c>
    </row>
    <row r="280" spans="1:29" s="17" customFormat="1" ht="12.75" customHeight="1" x14ac:dyDescent="0.2">
      <c r="A280" s="33" t="s">
        <v>340</v>
      </c>
      <c r="B280" s="18" t="s">
        <v>322</v>
      </c>
      <c r="C280" s="19">
        <v>4</v>
      </c>
      <c r="D280" s="20">
        <v>3239915.4791000001</v>
      </c>
      <c r="E280" s="20">
        <f t="shared" si="5"/>
        <v>3819212.3667630805</v>
      </c>
      <c r="F280" s="20"/>
      <c r="G280" s="34">
        <f>20000+35000+20000</f>
        <v>75000</v>
      </c>
      <c r="H280" s="15" t="s">
        <v>269</v>
      </c>
    </row>
    <row r="281" spans="1:29" s="17" customFormat="1" ht="12.75" customHeight="1" x14ac:dyDescent="0.2">
      <c r="A281" s="33" t="s">
        <v>341</v>
      </c>
      <c r="B281" s="18" t="s">
        <v>322</v>
      </c>
      <c r="C281" s="19">
        <v>6</v>
      </c>
      <c r="D281" s="20">
        <f>11507.8264+25000+6500</f>
        <v>43007.826399999998</v>
      </c>
      <c r="E281" s="20">
        <f t="shared" si="5"/>
        <v>50697.625760319999</v>
      </c>
      <c r="F281" s="20"/>
      <c r="G281" s="34">
        <f>25000+6500</f>
        <v>31500</v>
      </c>
      <c r="H281" s="15" t="s">
        <v>74</v>
      </c>
    </row>
    <row r="282" spans="1:29" s="17" customFormat="1" ht="12.75" customHeight="1" x14ac:dyDescent="0.2">
      <c r="A282" s="33" t="s">
        <v>342</v>
      </c>
      <c r="B282" s="18" t="s">
        <v>322</v>
      </c>
      <c r="C282" s="19">
        <v>3</v>
      </c>
      <c r="D282" s="20">
        <v>404509.56569999998</v>
      </c>
      <c r="E282" s="20">
        <f t="shared" si="5"/>
        <v>476835.87604716001</v>
      </c>
      <c r="F282" s="20"/>
      <c r="G282" s="40">
        <v>20000</v>
      </c>
      <c r="H282" s="15" t="s">
        <v>43</v>
      </c>
    </row>
    <row r="283" spans="1:29" s="17" customFormat="1" ht="12.75" customHeight="1" x14ac:dyDescent="0.2">
      <c r="A283" s="33" t="s">
        <v>343</v>
      </c>
      <c r="B283" s="18" t="s">
        <v>322</v>
      </c>
      <c r="C283" s="19">
        <v>22</v>
      </c>
      <c r="D283" s="20">
        <v>15000</v>
      </c>
      <c r="E283" s="20">
        <f t="shared" si="5"/>
        <v>17682</v>
      </c>
      <c r="F283" s="20"/>
      <c r="G283" s="34">
        <v>15000</v>
      </c>
      <c r="H283" s="15" t="s">
        <v>344</v>
      </c>
    </row>
    <row r="284" spans="1:29" s="17" customFormat="1" ht="12.75" customHeight="1" x14ac:dyDescent="0.2">
      <c r="A284" s="33" t="s">
        <v>345</v>
      </c>
      <c r="B284" s="18" t="s">
        <v>322</v>
      </c>
      <c r="C284" s="19">
        <v>18</v>
      </c>
      <c r="D284" s="20">
        <v>34268.109900000003</v>
      </c>
      <c r="E284" s="20">
        <f t="shared" si="5"/>
        <v>40395.247950120007</v>
      </c>
      <c r="F284" s="20"/>
      <c r="G284" s="34">
        <f>5000+3500</f>
        <v>8500</v>
      </c>
      <c r="H284" s="15" t="s">
        <v>81</v>
      </c>
    </row>
    <row r="285" spans="1:29" s="17" customFormat="1" ht="12.75" customHeight="1" x14ac:dyDescent="0.2">
      <c r="A285" s="33" t="s">
        <v>346</v>
      </c>
      <c r="B285" s="18" t="s">
        <v>322</v>
      </c>
      <c r="C285" s="19">
        <v>9</v>
      </c>
      <c r="D285" s="20">
        <v>3500</v>
      </c>
      <c r="E285" s="20">
        <f t="shared" si="5"/>
        <v>4125.8</v>
      </c>
      <c r="F285" s="20"/>
      <c r="G285" s="34">
        <v>3500</v>
      </c>
      <c r="H285" s="15" t="s">
        <v>58</v>
      </c>
    </row>
    <row r="286" spans="1:29" s="17" customFormat="1" ht="12.75" customHeight="1" x14ac:dyDescent="0.2">
      <c r="A286" s="33" t="s">
        <v>347</v>
      </c>
      <c r="B286" s="18" t="s">
        <v>322</v>
      </c>
      <c r="C286" s="19">
        <v>5</v>
      </c>
      <c r="D286" s="20">
        <v>204172.44930000001</v>
      </c>
      <c r="E286" s="20">
        <f t="shared" si="5"/>
        <v>240678.48323484001</v>
      </c>
      <c r="F286" s="20"/>
      <c r="G286" s="34">
        <v>0</v>
      </c>
      <c r="H286" s="15" t="s">
        <v>43</v>
      </c>
    </row>
    <row r="287" spans="1:29" s="17" customFormat="1" ht="12.75" customHeight="1" x14ac:dyDescent="0.2">
      <c r="A287" s="33" t="s">
        <v>348</v>
      </c>
      <c r="B287" s="18" t="s">
        <v>322</v>
      </c>
      <c r="C287" s="19">
        <v>7</v>
      </c>
      <c r="D287" s="20">
        <v>0</v>
      </c>
      <c r="E287" s="20">
        <f t="shared" si="5"/>
        <v>0</v>
      </c>
      <c r="F287" s="20"/>
      <c r="G287" s="34">
        <v>0</v>
      </c>
      <c r="H287" s="15" t="s">
        <v>199</v>
      </c>
    </row>
    <row r="288" spans="1:29" s="17" customFormat="1" ht="12.75" customHeight="1" x14ac:dyDescent="0.2">
      <c r="A288" s="33" t="s">
        <v>349</v>
      </c>
      <c r="B288" s="18" t="s">
        <v>322</v>
      </c>
      <c r="C288" s="19">
        <v>8</v>
      </c>
      <c r="D288" s="20">
        <v>0</v>
      </c>
      <c r="E288" s="20">
        <f t="shared" si="5"/>
        <v>0</v>
      </c>
      <c r="F288" s="20"/>
      <c r="G288" s="34">
        <v>0</v>
      </c>
      <c r="H288" s="15" t="s">
        <v>117</v>
      </c>
    </row>
    <row r="289" spans="1:29" s="17" customFormat="1" ht="12.75" customHeight="1" x14ac:dyDescent="0.2">
      <c r="A289" s="33" t="s">
        <v>350</v>
      </c>
      <c r="B289" s="18" t="s">
        <v>322</v>
      </c>
      <c r="C289" s="19">
        <v>10</v>
      </c>
      <c r="D289" s="20">
        <v>2299897.7889</v>
      </c>
      <c r="E289" s="20">
        <f t="shared" si="5"/>
        <v>2711119.51355532</v>
      </c>
      <c r="F289" s="20"/>
      <c r="G289" s="34">
        <v>0</v>
      </c>
      <c r="H289" s="15" t="s">
        <v>100</v>
      </c>
    </row>
    <row r="290" spans="1:29" s="17" customFormat="1" ht="12.75" customHeight="1" x14ac:dyDescent="0.2">
      <c r="A290" s="33" t="s">
        <v>351</v>
      </c>
      <c r="B290" s="18" t="s">
        <v>322</v>
      </c>
      <c r="C290" s="19">
        <v>12</v>
      </c>
      <c r="D290" s="20">
        <v>4127218.6148000001</v>
      </c>
      <c r="E290" s="20">
        <f t="shared" si="5"/>
        <v>4865165.3031262401</v>
      </c>
      <c r="F290" s="20"/>
      <c r="G290" s="34">
        <v>0</v>
      </c>
      <c r="H290" s="15" t="s">
        <v>100</v>
      </c>
    </row>
    <row r="291" spans="1:29" s="17" customFormat="1" ht="12.75" customHeight="1" x14ac:dyDescent="0.2">
      <c r="A291" s="33" t="s">
        <v>352</v>
      </c>
      <c r="B291" s="18" t="s">
        <v>322</v>
      </c>
      <c r="C291" s="19">
        <v>13</v>
      </c>
      <c r="D291" s="20">
        <v>0</v>
      </c>
      <c r="E291" s="20">
        <f t="shared" si="5"/>
        <v>0</v>
      </c>
      <c r="F291" s="20"/>
      <c r="G291" s="34">
        <v>0</v>
      </c>
      <c r="H291" s="15" t="s">
        <v>62</v>
      </c>
    </row>
    <row r="292" spans="1:29" s="17" customFormat="1" ht="12.75" customHeight="1" x14ac:dyDescent="0.2">
      <c r="A292" s="33" t="s">
        <v>353</v>
      </c>
      <c r="B292" s="18" t="s">
        <v>322</v>
      </c>
      <c r="C292" s="19">
        <v>14</v>
      </c>
      <c r="D292" s="20">
        <v>3330086.8546000002</v>
      </c>
      <c r="E292" s="20">
        <f t="shared" si="5"/>
        <v>3925506.3842024803</v>
      </c>
      <c r="F292" s="20"/>
      <c r="G292" s="34">
        <v>0</v>
      </c>
      <c r="H292" s="15" t="s">
        <v>36</v>
      </c>
    </row>
    <row r="293" spans="1:29" s="17" customFormat="1" ht="12.75" customHeight="1" x14ac:dyDescent="0.2">
      <c r="A293" s="33" t="s">
        <v>354</v>
      </c>
      <c r="B293" s="18" t="s">
        <v>322</v>
      </c>
      <c r="C293" s="19">
        <v>15</v>
      </c>
      <c r="D293" s="20">
        <v>975262.51269999996</v>
      </c>
      <c r="E293" s="20">
        <f t="shared" si="5"/>
        <v>1149639.4499707599</v>
      </c>
      <c r="F293" s="20"/>
      <c r="G293" s="34">
        <v>0</v>
      </c>
      <c r="H293" s="15" t="s">
        <v>81</v>
      </c>
    </row>
    <row r="294" spans="1:29" s="17" customFormat="1" ht="12.75" customHeight="1" x14ac:dyDescent="0.2">
      <c r="A294" s="33" t="s">
        <v>355</v>
      </c>
      <c r="B294" s="18" t="s">
        <v>322</v>
      </c>
      <c r="C294" s="19">
        <v>16</v>
      </c>
      <c r="D294" s="20">
        <v>36437.674099999997</v>
      </c>
      <c r="E294" s="20">
        <f t="shared" si="5"/>
        <v>42952.73022908</v>
      </c>
      <c r="F294" s="20"/>
      <c r="G294" s="34">
        <v>0</v>
      </c>
      <c r="H294" s="15" t="s">
        <v>356</v>
      </c>
    </row>
    <row r="295" spans="1:29" s="17" customFormat="1" ht="12.75" customHeight="1" x14ac:dyDescent="0.2">
      <c r="A295" s="33" t="s">
        <v>357</v>
      </c>
      <c r="B295" s="18" t="s">
        <v>322</v>
      </c>
      <c r="C295" s="19">
        <v>17</v>
      </c>
      <c r="D295" s="20">
        <v>34268.109900000003</v>
      </c>
      <c r="E295" s="20">
        <f t="shared" si="5"/>
        <v>40395.247950120007</v>
      </c>
      <c r="F295" s="20"/>
      <c r="G295" s="34">
        <v>0</v>
      </c>
      <c r="H295" s="15" t="s">
        <v>81</v>
      </c>
    </row>
    <row r="296" spans="1:29" s="17" customFormat="1" ht="12.75" customHeight="1" x14ac:dyDescent="0.2">
      <c r="A296" s="33" t="s">
        <v>358</v>
      </c>
      <c r="B296" s="18" t="s">
        <v>322</v>
      </c>
      <c r="C296" s="19">
        <v>19</v>
      </c>
      <c r="D296" s="20">
        <v>36437.674099999997</v>
      </c>
      <c r="E296" s="20">
        <f t="shared" si="5"/>
        <v>42952.73022908</v>
      </c>
      <c r="F296" s="20"/>
      <c r="G296" s="34">
        <v>0</v>
      </c>
      <c r="H296" s="15" t="s">
        <v>356</v>
      </c>
    </row>
    <row r="297" spans="1:29" s="17" customFormat="1" ht="12.75" customHeight="1" x14ac:dyDescent="0.2">
      <c r="A297" s="33" t="s">
        <v>359</v>
      </c>
      <c r="B297" s="18" t="s">
        <v>322</v>
      </c>
      <c r="C297" s="19">
        <v>20</v>
      </c>
      <c r="D297" s="20">
        <v>36437.674099999997</v>
      </c>
      <c r="E297" s="20">
        <f t="shared" si="5"/>
        <v>42952.73022908</v>
      </c>
      <c r="F297" s="20"/>
      <c r="G297" s="34">
        <v>0</v>
      </c>
      <c r="H297" s="15" t="s">
        <v>356</v>
      </c>
    </row>
    <row r="298" spans="1:29" s="17" customFormat="1" ht="12.75" customHeight="1" x14ac:dyDescent="0.2">
      <c r="A298" s="33" t="s">
        <v>360</v>
      </c>
      <c r="B298" s="18" t="s">
        <v>322</v>
      </c>
      <c r="C298" s="19">
        <v>21</v>
      </c>
      <c r="D298" s="20">
        <v>0</v>
      </c>
      <c r="E298" s="20">
        <f t="shared" si="5"/>
        <v>0</v>
      </c>
      <c r="F298" s="20"/>
      <c r="G298" s="34">
        <v>0</v>
      </c>
      <c r="H298" s="15" t="s">
        <v>344</v>
      </c>
    </row>
    <row r="299" spans="1:29" s="17" customFormat="1" ht="12.75" x14ac:dyDescent="0.2">
      <c r="A299" s="25"/>
      <c r="B299" s="25"/>
      <c r="C299" s="25"/>
      <c r="D299" s="35">
        <f>SUM(D277:D298)</f>
        <v>24030847.805100001</v>
      </c>
      <c r="E299" s="35">
        <f>SUM(E277:E298)</f>
        <v>28327563.392651878</v>
      </c>
      <c r="F299" s="35"/>
      <c r="G299" s="35">
        <f>SUM(G277:G298)</f>
        <v>1073500</v>
      </c>
      <c r="H299" s="25"/>
      <c r="I299" s="27"/>
    </row>
    <row r="300" spans="1:29" s="17" customFormat="1" ht="12.75" x14ac:dyDescent="0.2">
      <c r="A300" s="22"/>
      <c r="B300" s="22"/>
      <c r="C300" s="22"/>
      <c r="D300" s="39"/>
      <c r="E300" s="39"/>
      <c r="F300" s="39"/>
      <c r="G300" s="22"/>
      <c r="H300" s="22"/>
      <c r="I300" s="29"/>
      <c r="J300" s="29"/>
      <c r="K300" s="29"/>
      <c r="L300" s="29"/>
      <c r="M300" s="29"/>
      <c r="N300" s="29"/>
      <c r="O300" s="29"/>
      <c r="P300" s="37"/>
      <c r="Q300" s="37"/>
      <c r="R300" s="37"/>
      <c r="S300" s="38"/>
      <c r="T300" s="38"/>
      <c r="U300" s="27"/>
      <c r="V300" s="38"/>
      <c r="W300" s="38"/>
      <c r="X300" s="27"/>
      <c r="Y300" s="27"/>
      <c r="Z300" s="26"/>
      <c r="AA300" s="27"/>
      <c r="AB300" s="26"/>
      <c r="AC300" s="27"/>
    </row>
    <row r="301" spans="1:29" s="17" customFormat="1" x14ac:dyDescent="0.25">
      <c r="A301" s="22"/>
      <c r="B301" s="22"/>
      <c r="C301" s="22"/>
      <c r="D301" s="39"/>
      <c r="E301" s="39"/>
      <c r="F301" s="39"/>
      <c r="G301" s="22"/>
      <c r="H301" s="22"/>
      <c r="I301" s="29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2.75" customHeight="1" thickBot="1" x14ac:dyDescent="0.3">
      <c r="A302" s="4" t="s">
        <v>361</v>
      </c>
      <c r="B302" s="5"/>
      <c r="C302" s="6"/>
      <c r="J302" s="11"/>
      <c r="K302" s="11"/>
      <c r="L302" s="11"/>
      <c r="M302" s="11"/>
      <c r="N302" s="11"/>
      <c r="O302" s="11"/>
    </row>
    <row r="303" spans="1:29" ht="45.75" thickBot="1" x14ac:dyDescent="0.3">
      <c r="A303" s="7" t="s">
        <v>2</v>
      </c>
      <c r="B303" s="8" t="s">
        <v>3</v>
      </c>
      <c r="C303" s="8" t="s">
        <v>4</v>
      </c>
      <c r="D303" s="8" t="s">
        <v>465</v>
      </c>
      <c r="E303" s="8" t="s">
        <v>466</v>
      </c>
      <c r="F303" s="8" t="s">
        <v>467</v>
      </c>
      <c r="G303" s="8" t="s">
        <v>5</v>
      </c>
      <c r="H303" s="9" t="s">
        <v>6</v>
      </c>
      <c r="I303" s="10"/>
      <c r="J303" s="26"/>
      <c r="K303" s="26"/>
      <c r="L303" s="26"/>
      <c r="M303" s="26"/>
      <c r="N303" s="26"/>
      <c r="O303" s="26"/>
      <c r="P303" s="2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</row>
    <row r="304" spans="1:29" s="17" customFormat="1" ht="12.75" customHeight="1" x14ac:dyDescent="0.2">
      <c r="A304" s="12" t="s">
        <v>362</v>
      </c>
      <c r="B304" s="12" t="s">
        <v>363</v>
      </c>
      <c r="C304" s="13">
        <v>1</v>
      </c>
      <c r="D304" s="14">
        <v>2003173.9203999999</v>
      </c>
      <c r="E304" s="14">
        <f t="shared" ref="E304:E333" si="6">(D304*1.1788)</f>
        <v>2361341.4173675203</v>
      </c>
      <c r="F304" s="14"/>
      <c r="G304" s="14">
        <v>0</v>
      </c>
      <c r="H304" s="15" t="s">
        <v>27</v>
      </c>
    </row>
    <row r="305" spans="1:8" s="17" customFormat="1" ht="12.75" customHeight="1" x14ac:dyDescent="0.2">
      <c r="A305" s="18" t="s">
        <v>364</v>
      </c>
      <c r="B305" s="18" t="s">
        <v>363</v>
      </c>
      <c r="C305" s="19">
        <v>2</v>
      </c>
      <c r="D305" s="20">
        <v>2660302.1702999999</v>
      </c>
      <c r="E305" s="20">
        <f t="shared" si="6"/>
        <v>3135964.1983496402</v>
      </c>
      <c r="F305" s="20"/>
      <c r="G305" s="20">
        <v>0</v>
      </c>
      <c r="H305" s="15" t="s">
        <v>181</v>
      </c>
    </row>
    <row r="306" spans="1:8" s="17" customFormat="1" ht="12.75" customHeight="1" x14ac:dyDescent="0.2">
      <c r="A306" s="18" t="s">
        <v>365</v>
      </c>
      <c r="B306" s="18" t="s">
        <v>366</v>
      </c>
      <c r="C306" s="19">
        <v>3</v>
      </c>
      <c r="D306" s="20">
        <v>1246882.4583999999</v>
      </c>
      <c r="E306" s="20">
        <f t="shared" si="6"/>
        <v>1469825.04196192</v>
      </c>
      <c r="F306" s="20"/>
      <c r="G306" s="20">
        <v>0</v>
      </c>
      <c r="H306" s="15" t="s">
        <v>181</v>
      </c>
    </row>
    <row r="307" spans="1:8" s="17" customFormat="1" ht="12.75" customHeight="1" x14ac:dyDescent="0.2">
      <c r="A307" s="18" t="s">
        <v>367</v>
      </c>
      <c r="B307" s="18" t="s">
        <v>363</v>
      </c>
      <c r="C307" s="19">
        <v>4</v>
      </c>
      <c r="D307" s="20">
        <v>1331418.7668999999</v>
      </c>
      <c r="E307" s="20">
        <f t="shared" si="6"/>
        <v>1569476.4424217199</v>
      </c>
      <c r="F307" s="20"/>
      <c r="G307" s="20">
        <v>0</v>
      </c>
      <c r="H307" s="15" t="s">
        <v>74</v>
      </c>
    </row>
    <row r="308" spans="1:8" s="17" customFormat="1" ht="12.75" customHeight="1" x14ac:dyDescent="0.2">
      <c r="A308" s="18" t="s">
        <v>368</v>
      </c>
      <c r="B308" s="18" t="s">
        <v>363</v>
      </c>
      <c r="C308" s="19">
        <v>5</v>
      </c>
      <c r="D308" s="20">
        <v>542584.66989999998</v>
      </c>
      <c r="E308" s="20">
        <f t="shared" si="6"/>
        <v>639598.80887812003</v>
      </c>
      <c r="F308" s="20"/>
      <c r="G308" s="20">
        <v>0</v>
      </c>
      <c r="H308" s="15" t="s">
        <v>47</v>
      </c>
    </row>
    <row r="309" spans="1:8" s="17" customFormat="1" ht="12.75" customHeight="1" x14ac:dyDescent="0.2">
      <c r="A309" s="18" t="s">
        <v>369</v>
      </c>
      <c r="B309" s="18" t="s">
        <v>363</v>
      </c>
      <c r="C309" s="19">
        <v>6</v>
      </c>
      <c r="D309" s="20">
        <v>1935389.6906000001</v>
      </c>
      <c r="E309" s="20">
        <f t="shared" si="6"/>
        <v>2281437.3672792804</v>
      </c>
      <c r="F309" s="20"/>
      <c r="G309" s="20">
        <v>0</v>
      </c>
      <c r="H309" s="15" t="s">
        <v>36</v>
      </c>
    </row>
    <row r="310" spans="1:8" s="17" customFormat="1" ht="12.75" customHeight="1" x14ac:dyDescent="0.2">
      <c r="A310" s="18" t="s">
        <v>370</v>
      </c>
      <c r="B310" s="18" t="s">
        <v>363</v>
      </c>
      <c r="C310" s="19">
        <v>7</v>
      </c>
      <c r="D310" s="20">
        <v>939484.45750000002</v>
      </c>
      <c r="E310" s="20">
        <f t="shared" si="6"/>
        <v>1107464.278501</v>
      </c>
      <c r="F310" s="20"/>
      <c r="G310" s="20">
        <v>0</v>
      </c>
      <c r="H310" s="15" t="s">
        <v>150</v>
      </c>
    </row>
    <row r="311" spans="1:8" s="17" customFormat="1" ht="12.75" customHeight="1" x14ac:dyDescent="0.2">
      <c r="A311" s="18" t="s">
        <v>371</v>
      </c>
      <c r="B311" s="18" t="s">
        <v>363</v>
      </c>
      <c r="C311" s="19">
        <v>8</v>
      </c>
      <c r="D311" s="20">
        <v>1779551.1958999999</v>
      </c>
      <c r="E311" s="20">
        <f t="shared" si="6"/>
        <v>2097734.9497269201</v>
      </c>
      <c r="F311" s="20"/>
      <c r="G311" s="20">
        <v>0</v>
      </c>
      <c r="H311" s="15" t="s">
        <v>15</v>
      </c>
    </row>
    <row r="312" spans="1:8" s="17" customFormat="1" ht="12.75" customHeight="1" x14ac:dyDescent="0.2">
      <c r="A312" s="18" t="s">
        <v>372</v>
      </c>
      <c r="B312" s="18" t="s">
        <v>363</v>
      </c>
      <c r="C312" s="19">
        <v>9</v>
      </c>
      <c r="D312" s="20">
        <v>340098.81550000003</v>
      </c>
      <c r="E312" s="20">
        <f t="shared" si="6"/>
        <v>400908.48371140007</v>
      </c>
      <c r="F312" s="20"/>
      <c r="G312" s="20">
        <v>0</v>
      </c>
      <c r="H312" s="15" t="s">
        <v>15</v>
      </c>
    </row>
    <row r="313" spans="1:8" s="17" customFormat="1" ht="12.75" customHeight="1" x14ac:dyDescent="0.2">
      <c r="A313" s="18" t="s">
        <v>373</v>
      </c>
      <c r="B313" s="18" t="s">
        <v>366</v>
      </c>
      <c r="C313" s="19">
        <v>10</v>
      </c>
      <c r="D313" s="20">
        <v>256365.49429999999</v>
      </c>
      <c r="E313" s="20">
        <f t="shared" si="6"/>
        <v>302203.64468084002</v>
      </c>
      <c r="F313" s="20"/>
      <c r="G313" s="20">
        <v>0</v>
      </c>
      <c r="H313" s="15" t="s">
        <v>51</v>
      </c>
    </row>
    <row r="314" spans="1:8" s="17" customFormat="1" ht="12.75" customHeight="1" x14ac:dyDescent="0.2">
      <c r="A314" s="18" t="s">
        <v>374</v>
      </c>
      <c r="B314" s="18" t="s">
        <v>363</v>
      </c>
      <c r="C314" s="19">
        <v>11</v>
      </c>
      <c r="D314" s="20">
        <v>306230.10830000002</v>
      </c>
      <c r="E314" s="20">
        <f t="shared" si="6"/>
        <v>360984.05166404007</v>
      </c>
      <c r="F314" s="20"/>
      <c r="G314" s="20">
        <v>0</v>
      </c>
      <c r="H314" s="15" t="s">
        <v>81</v>
      </c>
    </row>
    <row r="315" spans="1:8" s="17" customFormat="1" ht="12.75" customHeight="1" x14ac:dyDescent="0.2">
      <c r="A315" s="18" t="s">
        <v>375</v>
      </c>
      <c r="B315" s="18" t="s">
        <v>376</v>
      </c>
      <c r="C315" s="19">
        <v>12</v>
      </c>
      <c r="D315" s="20">
        <v>1723242.7937</v>
      </c>
      <c r="E315" s="20">
        <f t="shared" si="6"/>
        <v>2031358.6052135602</v>
      </c>
      <c r="F315" s="20"/>
      <c r="G315" s="20">
        <v>0</v>
      </c>
      <c r="H315" s="15" t="s">
        <v>309</v>
      </c>
    </row>
    <row r="316" spans="1:8" s="17" customFormat="1" ht="12.75" customHeight="1" x14ac:dyDescent="0.2">
      <c r="A316" s="18" t="s">
        <v>377</v>
      </c>
      <c r="B316" s="18" t="s">
        <v>376</v>
      </c>
      <c r="C316" s="19">
        <v>13</v>
      </c>
      <c r="D316" s="20">
        <v>627777.05709999998</v>
      </c>
      <c r="E316" s="20">
        <f t="shared" si="6"/>
        <v>740023.59490947996</v>
      </c>
      <c r="F316" s="20"/>
      <c r="G316" s="20">
        <v>0</v>
      </c>
      <c r="H316" s="15" t="s">
        <v>251</v>
      </c>
    </row>
    <row r="317" spans="1:8" s="17" customFormat="1" ht="12.75" customHeight="1" x14ac:dyDescent="0.2">
      <c r="A317" s="18" t="s">
        <v>378</v>
      </c>
      <c r="B317" s="18" t="s">
        <v>376</v>
      </c>
      <c r="C317" s="19">
        <v>14</v>
      </c>
      <c r="D317" s="20">
        <v>805236.51</v>
      </c>
      <c r="E317" s="20">
        <f t="shared" si="6"/>
        <v>949212.79798800009</v>
      </c>
      <c r="F317" s="20"/>
      <c r="G317" s="20">
        <v>0</v>
      </c>
      <c r="H317" s="15" t="s">
        <v>100</v>
      </c>
    </row>
    <row r="318" spans="1:8" s="17" customFormat="1" ht="12.75" customHeight="1" x14ac:dyDescent="0.2">
      <c r="A318" s="18" t="s">
        <v>379</v>
      </c>
      <c r="B318" s="18" t="s">
        <v>363</v>
      </c>
      <c r="C318" s="19">
        <v>15</v>
      </c>
      <c r="D318" s="20">
        <v>78071.143500000006</v>
      </c>
      <c r="E318" s="20">
        <f t="shared" si="6"/>
        <v>92030.263957800009</v>
      </c>
      <c r="F318" s="20"/>
      <c r="G318" s="20">
        <v>0</v>
      </c>
      <c r="H318" s="15" t="s">
        <v>356</v>
      </c>
    </row>
    <row r="319" spans="1:8" s="17" customFormat="1" ht="12.75" customHeight="1" x14ac:dyDescent="0.2">
      <c r="A319" s="18" t="s">
        <v>380</v>
      </c>
      <c r="B319" s="18" t="s">
        <v>363</v>
      </c>
      <c r="C319" s="19">
        <v>16</v>
      </c>
      <c r="D319" s="20">
        <v>303482.73220000003</v>
      </c>
      <c r="E319" s="20">
        <f t="shared" si="6"/>
        <v>357745.44471736008</v>
      </c>
      <c r="F319" s="20"/>
      <c r="G319" s="20">
        <v>0</v>
      </c>
      <c r="H319" s="15" t="s">
        <v>289</v>
      </c>
    </row>
    <row r="320" spans="1:8" s="17" customFormat="1" ht="12.75" customHeight="1" x14ac:dyDescent="0.2">
      <c r="A320" s="18" t="s">
        <v>381</v>
      </c>
      <c r="B320" s="18" t="s">
        <v>363</v>
      </c>
      <c r="C320" s="19">
        <v>17</v>
      </c>
      <c r="D320" s="20">
        <v>481164.68349999998</v>
      </c>
      <c r="E320" s="20">
        <f t="shared" si="6"/>
        <v>567196.92890980002</v>
      </c>
      <c r="F320" s="20"/>
      <c r="G320" s="20">
        <v>0</v>
      </c>
      <c r="H320" s="15" t="s">
        <v>51</v>
      </c>
    </row>
    <row r="321" spans="1:16" s="17" customFormat="1" ht="12.75" customHeight="1" x14ac:dyDescent="0.2">
      <c r="A321" s="18" t="s">
        <v>382</v>
      </c>
      <c r="B321" s="18" t="s">
        <v>376</v>
      </c>
      <c r="C321" s="19">
        <v>18</v>
      </c>
      <c r="D321" s="20">
        <v>334996.77010000002</v>
      </c>
      <c r="E321" s="20">
        <f t="shared" si="6"/>
        <v>394894.19259388006</v>
      </c>
      <c r="F321" s="20"/>
      <c r="G321" s="20">
        <v>0</v>
      </c>
      <c r="H321" s="15" t="s">
        <v>9</v>
      </c>
    </row>
    <row r="322" spans="1:16" s="17" customFormat="1" ht="12.75" customHeight="1" x14ac:dyDescent="0.2">
      <c r="A322" s="18" t="s">
        <v>383</v>
      </c>
      <c r="B322" s="18" t="s">
        <v>376</v>
      </c>
      <c r="C322" s="19">
        <v>19</v>
      </c>
      <c r="D322" s="20">
        <v>59998.111199999999</v>
      </c>
      <c r="E322" s="20">
        <f t="shared" si="6"/>
        <v>70725.773482560006</v>
      </c>
      <c r="F322" s="20"/>
      <c r="G322" s="20">
        <v>0</v>
      </c>
      <c r="H322" s="15" t="s">
        <v>111</v>
      </c>
    </row>
    <row r="323" spans="1:16" s="17" customFormat="1" ht="12.75" customHeight="1" x14ac:dyDescent="0.2">
      <c r="A323" s="18" t="s">
        <v>384</v>
      </c>
      <c r="B323" s="18" t="s">
        <v>376</v>
      </c>
      <c r="C323" s="19">
        <v>20</v>
      </c>
      <c r="D323" s="20">
        <v>0</v>
      </c>
      <c r="E323" s="20">
        <f t="shared" si="6"/>
        <v>0</v>
      </c>
      <c r="F323" s="20"/>
      <c r="G323" s="20">
        <v>0</v>
      </c>
      <c r="H323" s="15" t="s">
        <v>295</v>
      </c>
    </row>
    <row r="324" spans="1:16" s="17" customFormat="1" ht="12.75" customHeight="1" x14ac:dyDescent="0.2">
      <c r="A324" s="18" t="s">
        <v>385</v>
      </c>
      <c r="B324" s="18" t="s">
        <v>363</v>
      </c>
      <c r="C324" s="19">
        <v>21</v>
      </c>
      <c r="D324" s="20">
        <v>161574.9895</v>
      </c>
      <c r="E324" s="20">
        <f t="shared" si="6"/>
        <v>190464.59762260001</v>
      </c>
      <c r="F324" s="20"/>
      <c r="G324" s="20">
        <v>0</v>
      </c>
      <c r="H324" s="15" t="s">
        <v>117</v>
      </c>
    </row>
    <row r="325" spans="1:16" s="17" customFormat="1" ht="12.75" customHeight="1" x14ac:dyDescent="0.2">
      <c r="A325" s="18" t="s">
        <v>386</v>
      </c>
      <c r="B325" s="18" t="s">
        <v>376</v>
      </c>
      <c r="C325" s="19">
        <v>22</v>
      </c>
      <c r="D325" s="20">
        <v>8463.1813000000002</v>
      </c>
      <c r="E325" s="20">
        <f t="shared" si="6"/>
        <v>9976.3981164400011</v>
      </c>
      <c r="F325" s="20"/>
      <c r="G325" s="20">
        <v>0</v>
      </c>
      <c r="H325" s="15" t="s">
        <v>197</v>
      </c>
    </row>
    <row r="326" spans="1:16" s="17" customFormat="1" ht="12.75" customHeight="1" x14ac:dyDescent="0.2">
      <c r="A326" s="18" t="s">
        <v>387</v>
      </c>
      <c r="B326" s="18" t="s">
        <v>366</v>
      </c>
      <c r="C326" s="19">
        <v>23</v>
      </c>
      <c r="D326" s="20">
        <v>41767.862699999998</v>
      </c>
      <c r="E326" s="20">
        <f t="shared" si="6"/>
        <v>49235.956550759998</v>
      </c>
      <c r="F326" s="20"/>
      <c r="G326" s="20">
        <v>0</v>
      </c>
      <c r="H326" s="15" t="s">
        <v>51</v>
      </c>
    </row>
    <row r="327" spans="1:16" s="17" customFormat="1" ht="12.75" customHeight="1" x14ac:dyDescent="0.2">
      <c r="A327" s="18" t="s">
        <v>388</v>
      </c>
      <c r="B327" s="18" t="s">
        <v>363</v>
      </c>
      <c r="C327" s="19">
        <v>25</v>
      </c>
      <c r="D327" s="20">
        <v>6560.9480999999996</v>
      </c>
      <c r="E327" s="20">
        <f t="shared" si="6"/>
        <v>7734.0456202799996</v>
      </c>
      <c r="F327" s="20"/>
      <c r="G327" s="20">
        <v>0</v>
      </c>
      <c r="H327" s="15" t="s">
        <v>64</v>
      </c>
    </row>
    <row r="328" spans="1:16" s="17" customFormat="1" ht="12.75" customHeight="1" x14ac:dyDescent="0.2">
      <c r="A328" s="18" t="s">
        <v>389</v>
      </c>
      <c r="B328" s="18" t="s">
        <v>363</v>
      </c>
      <c r="C328" s="19">
        <v>26</v>
      </c>
      <c r="D328" s="20">
        <v>237580.6482</v>
      </c>
      <c r="E328" s="20">
        <f t="shared" si="6"/>
        <v>280060.06809816003</v>
      </c>
      <c r="F328" s="20"/>
      <c r="G328" s="20">
        <v>0</v>
      </c>
      <c r="H328" s="15" t="s">
        <v>41</v>
      </c>
    </row>
    <row r="329" spans="1:16" s="17" customFormat="1" ht="12.75" customHeight="1" x14ac:dyDescent="0.2">
      <c r="A329" s="18" t="s">
        <v>390</v>
      </c>
      <c r="B329" s="18" t="s">
        <v>366</v>
      </c>
      <c r="C329" s="19">
        <v>27</v>
      </c>
      <c r="D329" s="20">
        <v>0</v>
      </c>
      <c r="E329" s="20">
        <f t="shared" si="6"/>
        <v>0</v>
      </c>
      <c r="F329" s="20"/>
      <c r="G329" s="20">
        <v>0</v>
      </c>
      <c r="H329" s="15" t="s">
        <v>126</v>
      </c>
    </row>
    <row r="330" spans="1:16" s="17" customFormat="1" ht="12.75" customHeight="1" x14ac:dyDescent="0.2">
      <c r="A330" s="18" t="s">
        <v>391</v>
      </c>
      <c r="B330" s="18" t="s">
        <v>376</v>
      </c>
      <c r="C330" s="19">
        <v>28</v>
      </c>
      <c r="D330" s="20">
        <v>2326.2570999999998</v>
      </c>
      <c r="E330" s="20">
        <f t="shared" si="6"/>
        <v>2742.1918694800002</v>
      </c>
      <c r="F330" s="20"/>
      <c r="G330" s="20">
        <v>0</v>
      </c>
      <c r="H330" s="15" t="s">
        <v>113</v>
      </c>
    </row>
    <row r="331" spans="1:16" s="17" customFormat="1" ht="12.75" customHeight="1" x14ac:dyDescent="0.2">
      <c r="A331" s="18" t="s">
        <v>392</v>
      </c>
      <c r="B331" s="18" t="s">
        <v>366</v>
      </c>
      <c r="C331" s="19">
        <v>29</v>
      </c>
      <c r="D331" s="20">
        <v>0</v>
      </c>
      <c r="E331" s="20">
        <f t="shared" si="6"/>
        <v>0</v>
      </c>
      <c r="F331" s="20"/>
      <c r="G331" s="20">
        <v>0</v>
      </c>
      <c r="H331" s="15" t="s">
        <v>62</v>
      </c>
    </row>
    <row r="332" spans="1:16" s="17" customFormat="1" ht="12.75" customHeight="1" x14ac:dyDescent="0.2">
      <c r="A332" s="18" t="s">
        <v>372</v>
      </c>
      <c r="B332" s="18" t="s">
        <v>366</v>
      </c>
      <c r="C332" s="19">
        <v>30</v>
      </c>
      <c r="D332" s="20">
        <v>0</v>
      </c>
      <c r="E332" s="20">
        <f t="shared" si="6"/>
        <v>0</v>
      </c>
      <c r="F332" s="20"/>
      <c r="G332" s="20">
        <v>0</v>
      </c>
      <c r="H332" s="15" t="s">
        <v>62</v>
      </c>
    </row>
    <row r="333" spans="1:16" s="17" customFormat="1" ht="12.75" customHeight="1" x14ac:dyDescent="0.25">
      <c r="A333" s="18" t="s">
        <v>393</v>
      </c>
      <c r="B333" s="18" t="s">
        <v>363</v>
      </c>
      <c r="C333" s="19">
        <v>31</v>
      </c>
      <c r="D333" s="20">
        <v>8279.7152999999998</v>
      </c>
      <c r="E333" s="20">
        <f t="shared" si="6"/>
        <v>9760.1283956400002</v>
      </c>
      <c r="F333" s="20"/>
      <c r="G333" s="20">
        <v>0</v>
      </c>
      <c r="H333" s="15" t="s">
        <v>253</v>
      </c>
      <c r="I333" s="2"/>
      <c r="J333" s="2"/>
      <c r="K333" s="2"/>
      <c r="L333" s="2"/>
      <c r="M333" s="2"/>
      <c r="N333" s="2"/>
      <c r="O333" s="2"/>
      <c r="P333" s="2"/>
    </row>
    <row r="334" spans="1:16" x14ac:dyDescent="0.25">
      <c r="D334" s="35">
        <f>SUM(D304:D333)</f>
        <v>18222005.151500009</v>
      </c>
      <c r="E334" s="35">
        <f>SUM(E304:E333)</f>
        <v>21480099.672588203</v>
      </c>
      <c r="F334" s="35"/>
      <c r="G334" s="35">
        <f>SUM(G304:G333)</f>
        <v>0</v>
      </c>
    </row>
    <row r="336" spans="1:16" ht="15.75" thickBot="1" x14ac:dyDescent="0.3">
      <c r="A336" s="4" t="s">
        <v>394</v>
      </c>
      <c r="B336" s="5"/>
      <c r="C336" s="6"/>
    </row>
    <row r="337" spans="1:16" ht="45.75" thickBot="1" x14ac:dyDescent="0.3">
      <c r="A337" s="7" t="s">
        <v>2</v>
      </c>
      <c r="B337" s="8" t="s">
        <v>3</v>
      </c>
      <c r="C337" s="8" t="s">
        <v>4</v>
      </c>
      <c r="D337" s="8" t="s">
        <v>465</v>
      </c>
      <c r="E337" s="8" t="s">
        <v>466</v>
      </c>
      <c r="F337" s="8" t="s">
        <v>467</v>
      </c>
      <c r="G337" s="8" t="s">
        <v>5</v>
      </c>
      <c r="H337" s="9" t="s">
        <v>6</v>
      </c>
      <c r="I337" s="41"/>
    </row>
    <row r="338" spans="1:16" s="17" customFormat="1" ht="12.75" customHeight="1" x14ac:dyDescent="0.25">
      <c r="A338" s="18" t="s">
        <v>279</v>
      </c>
      <c r="B338" s="18" t="s">
        <v>322</v>
      </c>
      <c r="C338" s="19">
        <v>1</v>
      </c>
      <c r="D338" s="20">
        <v>1951245</v>
      </c>
      <c r="E338" s="20">
        <f t="shared" ref="E338:E346" si="7">(D338*1.1788)</f>
        <v>2300127.6060000001</v>
      </c>
      <c r="F338" s="20"/>
      <c r="G338" s="20">
        <v>0</v>
      </c>
      <c r="H338" s="15">
        <v>1999</v>
      </c>
      <c r="I338" s="2"/>
      <c r="J338" s="2"/>
      <c r="K338" s="2"/>
      <c r="L338" s="2"/>
      <c r="M338" s="2"/>
      <c r="N338" s="2"/>
      <c r="O338" s="2"/>
      <c r="P338" s="2"/>
    </row>
    <row r="339" spans="1:16" s="17" customFormat="1" ht="12.75" customHeight="1" x14ac:dyDescent="0.25">
      <c r="A339" s="18" t="s">
        <v>395</v>
      </c>
      <c r="B339" s="18" t="s">
        <v>322</v>
      </c>
      <c r="C339" s="19">
        <v>2</v>
      </c>
      <c r="D339" s="20">
        <v>591620</v>
      </c>
      <c r="E339" s="20">
        <f t="shared" si="7"/>
        <v>697401.65600000008</v>
      </c>
      <c r="F339" s="20"/>
      <c r="G339" s="20">
        <v>30000</v>
      </c>
      <c r="H339" s="15">
        <v>2008</v>
      </c>
      <c r="I339" s="2"/>
      <c r="J339" s="2"/>
      <c r="K339" s="2"/>
      <c r="L339" s="2"/>
      <c r="M339" s="2"/>
      <c r="N339" s="2"/>
      <c r="O339" s="2"/>
      <c r="P339" s="2"/>
    </row>
    <row r="340" spans="1:16" s="17" customFormat="1" ht="12.75" customHeight="1" x14ac:dyDescent="0.25">
      <c r="A340" s="18" t="s">
        <v>396</v>
      </c>
      <c r="B340" s="18" t="s">
        <v>322</v>
      </c>
      <c r="C340" s="19">
        <v>3</v>
      </c>
      <c r="D340" s="20">
        <v>6100726</v>
      </c>
      <c r="E340" s="20">
        <f t="shared" si="7"/>
        <v>7191535.8088000007</v>
      </c>
      <c r="F340" s="20"/>
      <c r="G340" s="20">
        <v>0</v>
      </c>
      <c r="H340" s="15">
        <v>1972</v>
      </c>
      <c r="I340" s="2"/>
      <c r="J340" s="2"/>
      <c r="K340" s="2"/>
      <c r="L340" s="2"/>
      <c r="M340" s="2"/>
      <c r="N340" s="2"/>
      <c r="O340" s="2"/>
      <c r="P340" s="2"/>
    </row>
    <row r="341" spans="1:16" s="17" customFormat="1" ht="12.75" customHeight="1" x14ac:dyDescent="0.25">
      <c r="A341" s="18" t="s">
        <v>346</v>
      </c>
      <c r="B341" s="18" t="s">
        <v>322</v>
      </c>
      <c r="C341" s="19">
        <v>4</v>
      </c>
      <c r="D341" s="20">
        <v>428673</v>
      </c>
      <c r="E341" s="20">
        <f t="shared" si="7"/>
        <v>505319.73240000004</v>
      </c>
      <c r="F341" s="20"/>
      <c r="G341" s="20">
        <v>0</v>
      </c>
      <c r="H341" s="15">
        <v>2003</v>
      </c>
      <c r="I341" s="2"/>
      <c r="J341" s="2"/>
      <c r="K341" s="2"/>
      <c r="L341" s="2"/>
      <c r="M341" s="2"/>
      <c r="N341" s="2"/>
      <c r="O341" s="2"/>
      <c r="P341" s="2"/>
    </row>
    <row r="342" spans="1:16" s="17" customFormat="1" ht="12.75" customHeight="1" x14ac:dyDescent="0.25">
      <c r="A342" s="18" t="s">
        <v>397</v>
      </c>
      <c r="B342" s="18" t="s">
        <v>322</v>
      </c>
      <c r="C342" s="19">
        <v>5</v>
      </c>
      <c r="D342" s="20">
        <v>127794</v>
      </c>
      <c r="E342" s="20">
        <f t="shared" si="7"/>
        <v>150643.56720000002</v>
      </c>
      <c r="F342" s="20"/>
      <c r="G342" s="20">
        <v>0</v>
      </c>
      <c r="H342" s="15">
        <v>2011</v>
      </c>
      <c r="I342" s="2"/>
      <c r="J342" s="2"/>
      <c r="K342" s="2"/>
      <c r="L342" s="2"/>
      <c r="M342" s="2"/>
      <c r="N342" s="2"/>
      <c r="O342" s="2"/>
      <c r="P342" s="2"/>
    </row>
    <row r="343" spans="1:16" s="17" customFormat="1" ht="12.75" customHeight="1" x14ac:dyDescent="0.25">
      <c r="A343" s="18" t="s">
        <v>272</v>
      </c>
      <c r="B343" s="18" t="s">
        <v>322</v>
      </c>
      <c r="C343" s="19">
        <v>6</v>
      </c>
      <c r="D343" s="20">
        <v>512657</v>
      </c>
      <c r="E343" s="20">
        <f t="shared" si="7"/>
        <v>604320.07160000002</v>
      </c>
      <c r="F343" s="20"/>
      <c r="G343" s="20">
        <v>0</v>
      </c>
      <c r="H343" s="15">
        <v>1986</v>
      </c>
      <c r="I343" s="2"/>
      <c r="J343" s="2"/>
      <c r="K343" s="2"/>
      <c r="L343" s="2"/>
      <c r="M343" s="2"/>
      <c r="N343" s="2"/>
      <c r="O343" s="2"/>
      <c r="P343" s="2"/>
    </row>
    <row r="344" spans="1:16" s="17" customFormat="1" ht="12.75" customHeight="1" x14ac:dyDescent="0.25">
      <c r="A344" s="18" t="s">
        <v>398</v>
      </c>
      <c r="B344" s="18" t="s">
        <v>322</v>
      </c>
      <c r="C344" s="19">
        <v>7</v>
      </c>
      <c r="D344" s="20">
        <v>520740</v>
      </c>
      <c r="E344" s="20">
        <f t="shared" si="7"/>
        <v>613848.31200000003</v>
      </c>
      <c r="F344" s="20"/>
      <c r="G344" s="20">
        <v>0</v>
      </c>
      <c r="H344" s="15">
        <v>1978</v>
      </c>
      <c r="I344" s="2"/>
      <c r="J344" s="2"/>
      <c r="K344" s="2"/>
      <c r="L344" s="2"/>
      <c r="M344" s="2"/>
      <c r="N344" s="2"/>
      <c r="O344" s="2"/>
      <c r="P344" s="2"/>
    </row>
    <row r="345" spans="1:16" s="17" customFormat="1" ht="12.75" customHeight="1" x14ac:dyDescent="0.25">
      <c r="A345" s="18" t="s">
        <v>399</v>
      </c>
      <c r="B345" s="18" t="s">
        <v>322</v>
      </c>
      <c r="C345" s="19">
        <v>8</v>
      </c>
      <c r="D345" s="20">
        <v>20533</v>
      </c>
      <c r="E345" s="20">
        <f t="shared" si="7"/>
        <v>24204.3004</v>
      </c>
      <c r="F345" s="20"/>
      <c r="G345" s="20">
        <v>0</v>
      </c>
      <c r="H345" s="15">
        <v>1970</v>
      </c>
      <c r="I345" s="2"/>
      <c r="J345" s="2"/>
      <c r="K345" s="2"/>
      <c r="L345" s="2"/>
      <c r="M345" s="2"/>
      <c r="N345" s="2"/>
      <c r="O345" s="2"/>
      <c r="P345" s="2"/>
    </row>
    <row r="346" spans="1:16" s="17" customFormat="1" ht="12.75" customHeight="1" x14ac:dyDescent="0.25">
      <c r="A346" s="18" t="s">
        <v>400</v>
      </c>
      <c r="B346" s="18" t="s">
        <v>401</v>
      </c>
      <c r="C346" s="19">
        <v>9</v>
      </c>
      <c r="D346" s="20">
        <v>78118</v>
      </c>
      <c r="E346" s="20">
        <f t="shared" si="7"/>
        <v>92085.498400000011</v>
      </c>
      <c r="F346" s="20"/>
      <c r="G346" s="20">
        <v>0</v>
      </c>
      <c r="H346" s="15">
        <v>1987</v>
      </c>
      <c r="I346" s="2"/>
      <c r="J346" s="2"/>
      <c r="K346" s="2"/>
      <c r="L346" s="2"/>
      <c r="M346" s="2"/>
      <c r="N346" s="2"/>
      <c r="O346" s="2"/>
      <c r="P346" s="2"/>
    </row>
    <row r="347" spans="1:16" x14ac:dyDescent="0.25">
      <c r="D347" s="35">
        <f>SUM(D338:D346)</f>
        <v>10332106</v>
      </c>
      <c r="E347" s="35">
        <f>SUM(E338:E346)</f>
        <v>12179486.552800002</v>
      </c>
      <c r="F347" s="35"/>
      <c r="G347" s="35">
        <f>SUM(G338:G346)</f>
        <v>30000</v>
      </c>
    </row>
    <row r="349" spans="1:16" ht="15.75" thickBot="1" x14ac:dyDescent="0.3">
      <c r="A349" s="4" t="s">
        <v>402</v>
      </c>
      <c r="B349" s="5"/>
      <c r="C349" s="6"/>
    </row>
    <row r="350" spans="1:16" ht="45.75" thickBot="1" x14ac:dyDescent="0.3">
      <c r="A350" s="7" t="s">
        <v>2</v>
      </c>
      <c r="B350" s="8" t="s">
        <v>3</v>
      </c>
      <c r="C350" s="8" t="s">
        <v>4</v>
      </c>
      <c r="D350" s="8" t="s">
        <v>465</v>
      </c>
      <c r="E350" s="8" t="s">
        <v>466</v>
      </c>
      <c r="F350" s="8" t="s">
        <v>467</v>
      </c>
      <c r="G350" s="8" t="s">
        <v>5</v>
      </c>
      <c r="H350" s="9" t="s">
        <v>6</v>
      </c>
      <c r="I350" s="41"/>
    </row>
    <row r="351" spans="1:16" s="17" customFormat="1" ht="12.75" customHeight="1" x14ac:dyDescent="0.25">
      <c r="A351" s="18" t="s">
        <v>403</v>
      </c>
      <c r="B351" s="18" t="s">
        <v>404</v>
      </c>
      <c r="C351" s="19">
        <v>1</v>
      </c>
      <c r="D351" s="20">
        <v>2802998</v>
      </c>
      <c r="E351" s="20">
        <f t="shared" ref="E351:E413" si="8">(D351*1.1788)</f>
        <v>3304174.0424000002</v>
      </c>
      <c r="F351" s="20"/>
      <c r="G351" s="20">
        <v>6000</v>
      </c>
      <c r="H351" s="15">
        <v>2006</v>
      </c>
      <c r="I351" s="2"/>
      <c r="J351" s="2"/>
      <c r="K351" s="2"/>
      <c r="L351" s="2"/>
      <c r="M351" s="2"/>
      <c r="N351" s="2"/>
      <c r="O351" s="2"/>
      <c r="P351" s="2"/>
    </row>
    <row r="352" spans="1:16" s="17" customFormat="1" ht="12.75" customHeight="1" x14ac:dyDescent="0.25">
      <c r="A352" s="18" t="s">
        <v>405</v>
      </c>
      <c r="B352" s="18" t="s">
        <v>404</v>
      </c>
      <c r="C352" s="19">
        <v>2</v>
      </c>
      <c r="D352" s="20">
        <v>11054836</v>
      </c>
      <c r="E352" s="20">
        <f t="shared" si="8"/>
        <v>13031440.676800001</v>
      </c>
      <c r="F352" s="20"/>
      <c r="G352" s="20">
        <v>10000</v>
      </c>
      <c r="H352" s="15">
        <v>1967</v>
      </c>
      <c r="I352" s="2"/>
      <c r="J352" s="2"/>
      <c r="K352" s="2"/>
      <c r="L352" s="2"/>
      <c r="M352" s="2"/>
      <c r="N352" s="2"/>
      <c r="O352" s="2"/>
      <c r="P352" s="2"/>
    </row>
    <row r="353" spans="1:16" s="17" customFormat="1" ht="12.75" customHeight="1" x14ac:dyDescent="0.25">
      <c r="A353" s="18" t="s">
        <v>406</v>
      </c>
      <c r="B353" s="18" t="s">
        <v>404</v>
      </c>
      <c r="C353" s="19">
        <v>3</v>
      </c>
      <c r="D353" s="20">
        <v>2744983</v>
      </c>
      <c r="E353" s="20">
        <f t="shared" si="8"/>
        <v>3235785.9604000002</v>
      </c>
      <c r="F353" s="20"/>
      <c r="G353" s="20">
        <v>12000</v>
      </c>
      <c r="H353" s="15">
        <v>2006</v>
      </c>
      <c r="I353" s="2"/>
      <c r="J353" s="2"/>
      <c r="K353" s="2"/>
      <c r="L353" s="2"/>
      <c r="M353" s="2"/>
      <c r="N353" s="2"/>
      <c r="O353" s="2"/>
      <c r="P353" s="2"/>
    </row>
    <row r="354" spans="1:16" s="17" customFormat="1" ht="12.75" customHeight="1" x14ac:dyDescent="0.25">
      <c r="A354" s="18" t="s">
        <v>407</v>
      </c>
      <c r="B354" s="18" t="s">
        <v>404</v>
      </c>
      <c r="C354" s="19">
        <v>4</v>
      </c>
      <c r="D354" s="20">
        <v>3341330</v>
      </c>
      <c r="E354" s="20">
        <f t="shared" si="8"/>
        <v>3938759.804</v>
      </c>
      <c r="F354" s="20"/>
      <c r="G354" s="20">
        <v>20681</v>
      </c>
      <c r="H354" s="15">
        <v>1996</v>
      </c>
      <c r="I354" s="2"/>
      <c r="J354" s="2"/>
      <c r="K354" s="2"/>
      <c r="L354" s="2"/>
      <c r="M354" s="2"/>
      <c r="N354" s="2"/>
      <c r="O354" s="2"/>
      <c r="P354" s="2"/>
    </row>
    <row r="355" spans="1:16" s="17" customFormat="1" ht="12.75" customHeight="1" x14ac:dyDescent="0.25">
      <c r="A355" s="18" t="s">
        <v>408</v>
      </c>
      <c r="B355" s="18" t="s">
        <v>404</v>
      </c>
      <c r="C355" s="19">
        <v>5</v>
      </c>
      <c r="D355" s="20">
        <v>25000</v>
      </c>
      <c r="E355" s="20">
        <f t="shared" si="8"/>
        <v>29470</v>
      </c>
      <c r="F355" s="20"/>
      <c r="G355" s="20">
        <v>25000</v>
      </c>
      <c r="H355" s="15"/>
      <c r="I355" s="2"/>
      <c r="J355" s="2"/>
      <c r="K355" s="2"/>
      <c r="L355" s="2"/>
      <c r="M355" s="2"/>
      <c r="N355" s="2"/>
      <c r="O355" s="2"/>
      <c r="P355" s="2"/>
    </row>
    <row r="356" spans="1:16" s="17" customFormat="1" ht="12.75" customHeight="1" x14ac:dyDescent="0.25">
      <c r="A356" s="18" t="s">
        <v>409</v>
      </c>
      <c r="B356" s="18" t="s">
        <v>404</v>
      </c>
      <c r="C356" s="19">
        <v>6</v>
      </c>
      <c r="D356" s="20">
        <v>3250279</v>
      </c>
      <c r="E356" s="20">
        <f t="shared" si="8"/>
        <v>3831428.8852000004</v>
      </c>
      <c r="F356" s="20"/>
      <c r="G356" s="20">
        <v>30000</v>
      </c>
      <c r="H356" s="15">
        <v>2000</v>
      </c>
      <c r="I356" s="2"/>
      <c r="J356" s="2"/>
      <c r="K356" s="2"/>
      <c r="L356" s="2"/>
      <c r="M356" s="2"/>
      <c r="N356" s="2"/>
      <c r="O356" s="2"/>
      <c r="P356" s="2"/>
    </row>
    <row r="357" spans="1:16" s="17" customFormat="1" ht="12.75" customHeight="1" x14ac:dyDescent="0.25">
      <c r="A357" s="18" t="s">
        <v>410</v>
      </c>
      <c r="B357" s="18" t="s">
        <v>404</v>
      </c>
      <c r="C357" s="19">
        <v>7</v>
      </c>
      <c r="D357" s="20">
        <v>287228</v>
      </c>
      <c r="E357" s="20">
        <f t="shared" si="8"/>
        <v>338584.3664</v>
      </c>
      <c r="F357" s="20"/>
      <c r="G357" s="20">
        <v>30000</v>
      </c>
      <c r="H357" s="15">
        <v>2014</v>
      </c>
      <c r="I357" s="2"/>
      <c r="J357" s="2"/>
      <c r="K357" s="2"/>
      <c r="L357" s="2"/>
      <c r="M357" s="2"/>
      <c r="N357" s="2"/>
      <c r="O357" s="2"/>
      <c r="P357" s="2"/>
    </row>
    <row r="358" spans="1:16" s="17" customFormat="1" ht="12.75" customHeight="1" x14ac:dyDescent="0.25">
      <c r="A358" s="18" t="s">
        <v>411</v>
      </c>
      <c r="B358" s="18" t="s">
        <v>404</v>
      </c>
      <c r="C358" s="19">
        <v>8</v>
      </c>
      <c r="D358" s="20">
        <v>42000</v>
      </c>
      <c r="E358" s="20">
        <f t="shared" si="8"/>
        <v>49509.600000000006</v>
      </c>
      <c r="F358" s="20"/>
      <c r="G358" s="20">
        <v>42000</v>
      </c>
      <c r="H358" s="15">
        <v>2010</v>
      </c>
      <c r="I358" s="2"/>
      <c r="J358" s="2"/>
      <c r="K358" s="2"/>
      <c r="L358" s="2"/>
      <c r="M358" s="2"/>
      <c r="N358" s="2"/>
      <c r="O358" s="2"/>
      <c r="P358" s="2"/>
    </row>
    <row r="359" spans="1:16" s="17" customFormat="1" ht="12.75" customHeight="1" x14ac:dyDescent="0.25">
      <c r="A359" s="18" t="s">
        <v>412</v>
      </c>
      <c r="B359" s="18" t="s">
        <v>404</v>
      </c>
      <c r="C359" s="19">
        <v>9</v>
      </c>
      <c r="D359" s="20">
        <v>11485431</v>
      </c>
      <c r="E359" s="20">
        <f t="shared" si="8"/>
        <v>13539026.062800001</v>
      </c>
      <c r="F359" s="20"/>
      <c r="G359" s="20">
        <v>50000</v>
      </c>
      <c r="H359" s="15">
        <v>1939</v>
      </c>
      <c r="I359" s="2"/>
      <c r="J359" s="2"/>
      <c r="K359" s="2"/>
      <c r="L359" s="2"/>
      <c r="M359" s="2"/>
      <c r="N359" s="2"/>
      <c r="O359" s="2"/>
      <c r="P359" s="2"/>
    </row>
    <row r="360" spans="1:16" s="17" customFormat="1" ht="12.75" customHeight="1" x14ac:dyDescent="0.25">
      <c r="A360" s="18" t="s">
        <v>413</v>
      </c>
      <c r="B360" s="18" t="s">
        <v>404</v>
      </c>
      <c r="C360" s="19">
        <v>10</v>
      </c>
      <c r="D360" s="20">
        <v>773949</v>
      </c>
      <c r="E360" s="20">
        <f t="shared" si="8"/>
        <v>912331.08120000002</v>
      </c>
      <c r="F360" s="20"/>
      <c r="G360" s="20">
        <v>50000</v>
      </c>
      <c r="H360" s="15">
        <v>1969</v>
      </c>
      <c r="I360" s="2"/>
      <c r="J360" s="2"/>
      <c r="K360" s="2"/>
      <c r="L360" s="2"/>
      <c r="M360" s="2"/>
      <c r="N360" s="2"/>
      <c r="O360" s="2"/>
      <c r="P360" s="2"/>
    </row>
    <row r="361" spans="1:16" s="17" customFormat="1" ht="12.75" customHeight="1" x14ac:dyDescent="0.25">
      <c r="A361" s="18" t="s">
        <v>414</v>
      </c>
      <c r="B361" s="18" t="s">
        <v>404</v>
      </c>
      <c r="C361" s="19">
        <v>11</v>
      </c>
      <c r="D361" s="20">
        <v>50000</v>
      </c>
      <c r="E361" s="20">
        <f t="shared" si="8"/>
        <v>58940</v>
      </c>
      <c r="F361" s="20"/>
      <c r="G361" s="20">
        <v>50000</v>
      </c>
      <c r="H361" s="15"/>
      <c r="I361" s="2"/>
      <c r="J361" s="2"/>
      <c r="K361" s="2"/>
      <c r="L361" s="2"/>
      <c r="M361" s="2"/>
      <c r="N361" s="2"/>
      <c r="O361" s="2"/>
      <c r="P361" s="2"/>
    </row>
    <row r="362" spans="1:16" s="17" customFormat="1" ht="12.75" customHeight="1" x14ac:dyDescent="0.25">
      <c r="A362" s="18" t="s">
        <v>415</v>
      </c>
      <c r="B362" s="18" t="s">
        <v>404</v>
      </c>
      <c r="C362" s="19">
        <v>12</v>
      </c>
      <c r="D362" s="20">
        <v>859291</v>
      </c>
      <c r="E362" s="20">
        <f t="shared" si="8"/>
        <v>1012932.2308</v>
      </c>
      <c r="F362" s="20"/>
      <c r="G362" s="20">
        <v>80000</v>
      </c>
      <c r="H362" s="15">
        <v>1915</v>
      </c>
      <c r="I362" s="2"/>
      <c r="J362" s="2"/>
      <c r="K362" s="2"/>
      <c r="L362" s="2"/>
      <c r="M362" s="2"/>
      <c r="N362" s="2"/>
      <c r="O362" s="2"/>
      <c r="P362" s="2"/>
    </row>
    <row r="363" spans="1:16" s="17" customFormat="1" ht="12.75" customHeight="1" x14ac:dyDescent="0.25">
      <c r="A363" s="18" t="s">
        <v>44</v>
      </c>
      <c r="B363" s="18" t="s">
        <v>404</v>
      </c>
      <c r="C363" s="19">
        <v>13</v>
      </c>
      <c r="D363" s="20">
        <v>5565107</v>
      </c>
      <c r="E363" s="20">
        <f t="shared" si="8"/>
        <v>6560148.1316</v>
      </c>
      <c r="F363" s="20"/>
      <c r="G363" s="20">
        <v>100000</v>
      </c>
      <c r="H363" s="15">
        <v>1947</v>
      </c>
      <c r="I363" s="2"/>
      <c r="J363" s="2"/>
      <c r="K363" s="2"/>
      <c r="L363" s="2"/>
      <c r="M363" s="2"/>
      <c r="N363" s="2"/>
      <c r="O363" s="2"/>
      <c r="P363" s="2"/>
    </row>
    <row r="364" spans="1:16" s="17" customFormat="1" ht="12.75" customHeight="1" x14ac:dyDescent="0.25">
      <c r="A364" s="18" t="s">
        <v>416</v>
      </c>
      <c r="B364" s="18" t="s">
        <v>404</v>
      </c>
      <c r="C364" s="19">
        <v>14</v>
      </c>
      <c r="D364" s="20">
        <v>2183570</v>
      </c>
      <c r="E364" s="20">
        <f t="shared" si="8"/>
        <v>2573992.3160000001</v>
      </c>
      <c r="F364" s="20"/>
      <c r="G364" s="20">
        <v>100000</v>
      </c>
      <c r="H364" s="15">
        <v>1951</v>
      </c>
      <c r="I364" s="2"/>
      <c r="J364" s="2"/>
      <c r="K364" s="2"/>
      <c r="L364" s="2"/>
      <c r="M364" s="2"/>
      <c r="N364" s="2"/>
      <c r="O364" s="2"/>
      <c r="P364" s="2"/>
    </row>
    <row r="365" spans="1:16" s="17" customFormat="1" ht="12.75" customHeight="1" x14ac:dyDescent="0.25">
      <c r="A365" s="18" t="s">
        <v>417</v>
      </c>
      <c r="B365" s="18" t="s">
        <v>404</v>
      </c>
      <c r="C365" s="19">
        <v>15</v>
      </c>
      <c r="D365" s="20">
        <v>100000</v>
      </c>
      <c r="E365" s="20">
        <f t="shared" si="8"/>
        <v>117880</v>
      </c>
      <c r="F365" s="20"/>
      <c r="G365" s="20">
        <v>100000</v>
      </c>
      <c r="H365" s="15"/>
      <c r="I365" s="2"/>
      <c r="J365" s="2"/>
      <c r="K365" s="2"/>
      <c r="L365" s="2"/>
      <c r="M365" s="2"/>
      <c r="N365" s="2"/>
      <c r="O365" s="2"/>
      <c r="P365" s="2"/>
    </row>
    <row r="366" spans="1:16" s="17" customFormat="1" ht="12.75" customHeight="1" x14ac:dyDescent="0.25">
      <c r="A366" s="18" t="s">
        <v>418</v>
      </c>
      <c r="B366" s="18" t="s">
        <v>404</v>
      </c>
      <c r="C366" s="19">
        <v>16</v>
      </c>
      <c r="D366" s="20">
        <v>2854961</v>
      </c>
      <c r="E366" s="20">
        <f t="shared" si="8"/>
        <v>3365428.0268000001</v>
      </c>
      <c r="F366" s="20"/>
      <c r="G366" s="20">
        <v>150000</v>
      </c>
      <c r="H366" s="15">
        <v>2001</v>
      </c>
      <c r="I366" s="2"/>
      <c r="J366" s="2"/>
      <c r="K366" s="2"/>
      <c r="L366" s="2"/>
      <c r="M366" s="2"/>
      <c r="N366" s="2"/>
      <c r="O366" s="2"/>
      <c r="P366" s="2"/>
    </row>
    <row r="367" spans="1:16" s="17" customFormat="1" ht="12.75" customHeight="1" x14ac:dyDescent="0.25">
      <c r="A367" s="18" t="s">
        <v>419</v>
      </c>
      <c r="B367" s="18" t="s">
        <v>404</v>
      </c>
      <c r="C367" s="19">
        <v>17</v>
      </c>
      <c r="D367" s="20">
        <v>15821669</v>
      </c>
      <c r="E367" s="20">
        <f t="shared" si="8"/>
        <v>18650583.417200003</v>
      </c>
      <c r="F367" s="20"/>
      <c r="G367" s="20">
        <v>200000</v>
      </c>
      <c r="H367" s="15">
        <v>1940</v>
      </c>
      <c r="I367" s="2"/>
      <c r="J367" s="2"/>
      <c r="K367" s="2"/>
      <c r="L367" s="2"/>
      <c r="M367" s="2"/>
      <c r="N367" s="2"/>
      <c r="O367" s="2"/>
      <c r="P367" s="2"/>
    </row>
    <row r="368" spans="1:16" s="17" customFormat="1" ht="12.75" customHeight="1" x14ac:dyDescent="0.25">
      <c r="A368" s="18" t="s">
        <v>420</v>
      </c>
      <c r="B368" s="18" t="s">
        <v>404</v>
      </c>
      <c r="C368" s="19">
        <v>18</v>
      </c>
      <c r="D368" s="20">
        <v>1634459</v>
      </c>
      <c r="E368" s="20">
        <f t="shared" si="8"/>
        <v>1926700.2692000002</v>
      </c>
      <c r="F368" s="20"/>
      <c r="G368" s="20">
        <v>350000</v>
      </c>
      <c r="H368" s="15">
        <v>1937</v>
      </c>
      <c r="I368" s="2"/>
      <c r="J368" s="2"/>
      <c r="K368" s="2"/>
      <c r="L368" s="2"/>
      <c r="M368" s="2"/>
      <c r="N368" s="2"/>
      <c r="O368" s="2"/>
      <c r="P368" s="2"/>
    </row>
    <row r="369" spans="1:16" s="17" customFormat="1" ht="12.75" customHeight="1" x14ac:dyDescent="0.25">
      <c r="A369" s="18" t="s">
        <v>421</v>
      </c>
      <c r="B369" s="18" t="s">
        <v>404</v>
      </c>
      <c r="C369" s="19">
        <v>19</v>
      </c>
      <c r="D369" s="20">
        <v>4834615</v>
      </c>
      <c r="E369" s="20">
        <f t="shared" si="8"/>
        <v>5699044.1620000005</v>
      </c>
      <c r="F369" s="20"/>
      <c r="G369" s="20">
        <v>750000</v>
      </c>
      <c r="H369" s="15">
        <v>1937</v>
      </c>
      <c r="I369" s="2"/>
      <c r="J369" s="2"/>
      <c r="K369" s="2"/>
      <c r="L369" s="2"/>
      <c r="M369" s="2"/>
      <c r="N369" s="2"/>
      <c r="O369" s="2"/>
      <c r="P369" s="2"/>
    </row>
    <row r="370" spans="1:16" s="17" customFormat="1" ht="12.75" customHeight="1" x14ac:dyDescent="0.25">
      <c r="A370" s="18" t="s">
        <v>422</v>
      </c>
      <c r="B370" s="18" t="s">
        <v>404</v>
      </c>
      <c r="C370" s="19">
        <v>20</v>
      </c>
      <c r="D370" s="20">
        <v>12196824</v>
      </c>
      <c r="E370" s="20">
        <f t="shared" si="8"/>
        <v>14377616.131200001</v>
      </c>
      <c r="F370" s="20"/>
      <c r="G370" s="20">
        <v>1000000</v>
      </c>
      <c r="H370" s="15">
        <v>1972</v>
      </c>
      <c r="I370" s="2"/>
      <c r="J370" s="2"/>
      <c r="K370" s="2"/>
      <c r="L370" s="2"/>
      <c r="M370" s="2"/>
      <c r="N370" s="2"/>
      <c r="O370" s="2"/>
      <c r="P370" s="2"/>
    </row>
    <row r="371" spans="1:16" s="17" customFormat="1" ht="12.75" customHeight="1" x14ac:dyDescent="0.25">
      <c r="A371" s="18" t="s">
        <v>423</v>
      </c>
      <c r="B371" s="18" t="s">
        <v>404</v>
      </c>
      <c r="C371" s="19">
        <v>21</v>
      </c>
      <c r="D371" s="20">
        <v>9067328</v>
      </c>
      <c r="E371" s="20">
        <f t="shared" si="8"/>
        <v>10688566.246400001</v>
      </c>
      <c r="F371" s="20"/>
      <c r="G371" s="20">
        <v>0</v>
      </c>
      <c r="H371" s="15">
        <v>1965</v>
      </c>
      <c r="I371" s="2"/>
      <c r="J371" s="2"/>
      <c r="K371" s="2"/>
      <c r="L371" s="2"/>
      <c r="M371" s="2"/>
      <c r="N371" s="2"/>
      <c r="O371" s="2"/>
      <c r="P371" s="2"/>
    </row>
    <row r="372" spans="1:16" s="17" customFormat="1" ht="12.75" customHeight="1" x14ac:dyDescent="0.25">
      <c r="A372" s="18" t="s">
        <v>424</v>
      </c>
      <c r="B372" s="18" t="s">
        <v>404</v>
      </c>
      <c r="C372" s="19">
        <v>22</v>
      </c>
      <c r="D372" s="20">
        <v>0</v>
      </c>
      <c r="E372" s="20">
        <f t="shared" si="8"/>
        <v>0</v>
      </c>
      <c r="F372" s="20"/>
      <c r="G372" s="20">
        <v>0</v>
      </c>
      <c r="H372" s="15">
        <v>1968</v>
      </c>
      <c r="I372" s="2"/>
      <c r="J372" s="2"/>
      <c r="K372" s="2"/>
      <c r="L372" s="2"/>
      <c r="M372" s="2"/>
      <c r="N372" s="2"/>
      <c r="O372" s="2"/>
      <c r="P372" s="2"/>
    </row>
    <row r="373" spans="1:16" s="17" customFormat="1" ht="12.75" customHeight="1" x14ac:dyDescent="0.25">
      <c r="A373" s="18" t="s">
        <v>425</v>
      </c>
      <c r="B373" s="18" t="s">
        <v>404</v>
      </c>
      <c r="C373" s="19">
        <v>23</v>
      </c>
      <c r="D373" s="20">
        <v>0</v>
      </c>
      <c r="E373" s="20">
        <f t="shared" si="8"/>
        <v>0</v>
      </c>
      <c r="F373" s="20"/>
      <c r="G373" s="20">
        <v>0</v>
      </c>
      <c r="H373" s="15">
        <v>1947</v>
      </c>
      <c r="I373" s="2"/>
      <c r="J373" s="2"/>
      <c r="K373" s="2"/>
      <c r="L373" s="2"/>
      <c r="M373" s="2"/>
      <c r="N373" s="2"/>
      <c r="O373" s="2"/>
      <c r="P373" s="2"/>
    </row>
    <row r="374" spans="1:16" s="17" customFormat="1" ht="12.75" customHeight="1" x14ac:dyDescent="0.25">
      <c r="A374" s="18" t="s">
        <v>10</v>
      </c>
      <c r="B374" s="18" t="s">
        <v>404</v>
      </c>
      <c r="C374" s="19">
        <v>24</v>
      </c>
      <c r="D374" s="20">
        <v>782678</v>
      </c>
      <c r="E374" s="20">
        <f t="shared" si="8"/>
        <v>922620.82640000002</v>
      </c>
      <c r="F374" s="20"/>
      <c r="G374" s="20">
        <v>0</v>
      </c>
      <c r="H374" s="15">
        <v>1972</v>
      </c>
      <c r="I374" s="2"/>
      <c r="J374" s="2"/>
      <c r="K374" s="2"/>
      <c r="L374" s="2"/>
      <c r="M374" s="2"/>
      <c r="N374" s="2"/>
      <c r="O374" s="2"/>
      <c r="P374" s="2"/>
    </row>
    <row r="375" spans="1:16" s="17" customFormat="1" ht="12.75" customHeight="1" x14ac:dyDescent="0.25">
      <c r="A375" s="18" t="s">
        <v>426</v>
      </c>
      <c r="B375" s="18" t="s">
        <v>404</v>
      </c>
      <c r="C375" s="19">
        <v>25</v>
      </c>
      <c r="D375" s="20">
        <v>3140016</v>
      </c>
      <c r="E375" s="20">
        <f t="shared" si="8"/>
        <v>3701450.8608000004</v>
      </c>
      <c r="F375" s="20"/>
      <c r="G375" s="20">
        <v>0</v>
      </c>
      <c r="H375" s="15">
        <v>1933</v>
      </c>
      <c r="I375" s="2"/>
      <c r="J375" s="2"/>
      <c r="K375" s="2"/>
      <c r="L375" s="2"/>
      <c r="M375" s="2"/>
      <c r="N375" s="2"/>
      <c r="O375" s="2"/>
      <c r="P375" s="2"/>
    </row>
    <row r="376" spans="1:16" s="17" customFormat="1" ht="12.75" customHeight="1" x14ac:dyDescent="0.25">
      <c r="A376" s="18" t="s">
        <v>427</v>
      </c>
      <c r="B376" s="18" t="s">
        <v>404</v>
      </c>
      <c r="C376" s="19">
        <v>26</v>
      </c>
      <c r="D376" s="20">
        <v>5731580</v>
      </c>
      <c r="E376" s="20">
        <f t="shared" si="8"/>
        <v>6756386.5040000007</v>
      </c>
      <c r="F376" s="20"/>
      <c r="G376" s="20">
        <v>0</v>
      </c>
      <c r="H376" s="15">
        <v>1964</v>
      </c>
      <c r="I376" s="2"/>
      <c r="J376" s="2"/>
      <c r="K376" s="2"/>
      <c r="L376" s="2"/>
      <c r="M376" s="2"/>
      <c r="N376" s="2"/>
      <c r="O376" s="2"/>
      <c r="P376" s="2"/>
    </row>
    <row r="377" spans="1:16" s="17" customFormat="1" ht="12.75" customHeight="1" x14ac:dyDescent="0.25">
      <c r="A377" s="18" t="s">
        <v>428</v>
      </c>
      <c r="B377" s="18" t="s">
        <v>404</v>
      </c>
      <c r="C377" s="19">
        <v>27</v>
      </c>
      <c r="D377" s="20">
        <v>4179737</v>
      </c>
      <c r="E377" s="20">
        <f t="shared" si="8"/>
        <v>4927073.9756000005</v>
      </c>
      <c r="F377" s="20"/>
      <c r="G377" s="20">
        <v>0</v>
      </c>
      <c r="H377" s="15">
        <v>1963</v>
      </c>
      <c r="I377" s="2"/>
      <c r="J377" s="2"/>
      <c r="K377" s="2"/>
      <c r="L377" s="2"/>
      <c r="M377" s="2"/>
      <c r="N377" s="2"/>
      <c r="O377" s="2"/>
      <c r="P377" s="2"/>
    </row>
    <row r="378" spans="1:16" s="17" customFormat="1" ht="12.75" customHeight="1" x14ac:dyDescent="0.25">
      <c r="A378" s="18" t="s">
        <v>429</v>
      </c>
      <c r="B378" s="18" t="s">
        <v>404</v>
      </c>
      <c r="C378" s="19">
        <v>28</v>
      </c>
      <c r="D378" s="20">
        <v>727848</v>
      </c>
      <c r="E378" s="20">
        <f t="shared" si="8"/>
        <v>857987.22240000009</v>
      </c>
      <c r="F378" s="20"/>
      <c r="G378" s="20">
        <v>0</v>
      </c>
      <c r="H378" s="15">
        <v>1991</v>
      </c>
      <c r="I378" s="2"/>
      <c r="J378" s="2"/>
      <c r="K378" s="2"/>
      <c r="L378" s="2"/>
      <c r="M378" s="2"/>
      <c r="N378" s="2"/>
      <c r="O378" s="2"/>
      <c r="P378" s="2"/>
    </row>
    <row r="379" spans="1:16" s="17" customFormat="1" ht="12.75" customHeight="1" x14ac:dyDescent="0.25">
      <c r="A379" s="18" t="s">
        <v>430</v>
      </c>
      <c r="B379" s="18" t="s">
        <v>404</v>
      </c>
      <c r="C379" s="19">
        <v>29</v>
      </c>
      <c r="D379" s="20">
        <v>1001239</v>
      </c>
      <c r="E379" s="20">
        <f t="shared" si="8"/>
        <v>1180260.5332000002</v>
      </c>
      <c r="F379" s="20"/>
      <c r="G379" s="20">
        <v>0</v>
      </c>
      <c r="H379" s="15">
        <v>1968</v>
      </c>
      <c r="I379" s="2"/>
      <c r="J379" s="2"/>
      <c r="K379" s="2"/>
      <c r="L379" s="2"/>
      <c r="M379" s="2"/>
      <c r="N379" s="2"/>
      <c r="O379" s="2"/>
      <c r="P379" s="2"/>
    </row>
    <row r="380" spans="1:16" s="17" customFormat="1" ht="12.75" customHeight="1" x14ac:dyDescent="0.25">
      <c r="A380" s="18" t="s">
        <v>431</v>
      </c>
      <c r="B380" s="18" t="s">
        <v>404</v>
      </c>
      <c r="C380" s="19">
        <v>30</v>
      </c>
      <c r="D380" s="20">
        <v>284402</v>
      </c>
      <c r="E380" s="20">
        <f t="shared" si="8"/>
        <v>335253.07760000002</v>
      </c>
      <c r="F380" s="20"/>
      <c r="G380" s="20">
        <v>0</v>
      </c>
      <c r="H380" s="15">
        <v>1950</v>
      </c>
      <c r="I380" s="2"/>
      <c r="J380" s="2"/>
      <c r="K380" s="2"/>
      <c r="L380" s="2"/>
      <c r="M380" s="2"/>
      <c r="N380" s="2"/>
      <c r="O380" s="2"/>
      <c r="P380" s="2"/>
    </row>
    <row r="381" spans="1:16" s="17" customFormat="1" ht="12.75" customHeight="1" x14ac:dyDescent="0.25">
      <c r="A381" s="18" t="s">
        <v>432</v>
      </c>
      <c r="B381" s="18" t="s">
        <v>404</v>
      </c>
      <c r="C381" s="19">
        <v>31</v>
      </c>
      <c r="D381" s="20">
        <v>3787938</v>
      </c>
      <c r="E381" s="20">
        <f t="shared" si="8"/>
        <v>4465221.3144000005</v>
      </c>
      <c r="F381" s="20"/>
      <c r="G381" s="20">
        <v>0</v>
      </c>
      <c r="H381" s="15">
        <v>1937</v>
      </c>
      <c r="I381" s="2"/>
      <c r="J381" s="2"/>
      <c r="K381" s="2"/>
      <c r="L381" s="2"/>
      <c r="M381" s="2"/>
      <c r="N381" s="2"/>
      <c r="O381" s="2"/>
      <c r="P381" s="2"/>
    </row>
    <row r="382" spans="1:16" s="17" customFormat="1" ht="12.75" customHeight="1" x14ac:dyDescent="0.25">
      <c r="A382" s="18" t="s">
        <v>433</v>
      </c>
      <c r="B382" s="18" t="s">
        <v>404</v>
      </c>
      <c r="C382" s="19">
        <v>32</v>
      </c>
      <c r="D382" s="20">
        <v>506057</v>
      </c>
      <c r="E382" s="20">
        <f t="shared" si="8"/>
        <v>596539.99160000007</v>
      </c>
      <c r="F382" s="20"/>
      <c r="G382" s="20">
        <v>0</v>
      </c>
      <c r="H382" s="15">
        <v>1950</v>
      </c>
      <c r="I382" s="2"/>
      <c r="J382" s="2"/>
      <c r="K382" s="2"/>
      <c r="L382" s="2"/>
      <c r="M382" s="2"/>
      <c r="N382" s="2"/>
      <c r="O382" s="2"/>
      <c r="P382" s="2"/>
    </row>
    <row r="383" spans="1:16" s="17" customFormat="1" ht="12.75" customHeight="1" x14ac:dyDescent="0.25">
      <c r="A383" s="18" t="s">
        <v>434</v>
      </c>
      <c r="B383" s="18" t="s">
        <v>404</v>
      </c>
      <c r="C383" s="19">
        <v>33</v>
      </c>
      <c r="D383" s="20">
        <v>267355</v>
      </c>
      <c r="E383" s="20">
        <f t="shared" si="8"/>
        <v>315158.07400000002</v>
      </c>
      <c r="F383" s="20"/>
      <c r="G383" s="20">
        <v>0</v>
      </c>
      <c r="H383" s="15">
        <v>1956</v>
      </c>
      <c r="I383" s="2"/>
      <c r="J383" s="2"/>
      <c r="K383" s="2"/>
      <c r="L383" s="2"/>
      <c r="M383" s="2"/>
      <c r="N383" s="2"/>
      <c r="O383" s="2"/>
      <c r="P383" s="2"/>
    </row>
    <row r="384" spans="1:16" s="17" customFormat="1" ht="12.75" customHeight="1" x14ac:dyDescent="0.25">
      <c r="A384" s="18" t="s">
        <v>435</v>
      </c>
      <c r="B384" s="18" t="s">
        <v>404</v>
      </c>
      <c r="C384" s="19">
        <v>34</v>
      </c>
      <c r="D384" s="20">
        <v>548244</v>
      </c>
      <c r="E384" s="20">
        <f t="shared" si="8"/>
        <v>646270.02720000001</v>
      </c>
      <c r="F384" s="20"/>
      <c r="G384" s="20">
        <v>0</v>
      </c>
      <c r="H384" s="15">
        <v>1938</v>
      </c>
      <c r="I384" s="2"/>
      <c r="J384" s="2"/>
      <c r="K384" s="2"/>
      <c r="L384" s="2"/>
      <c r="M384" s="2"/>
      <c r="N384" s="2"/>
      <c r="O384" s="2"/>
      <c r="P384" s="2"/>
    </row>
    <row r="385" spans="1:16" s="17" customFormat="1" ht="12.75" customHeight="1" x14ac:dyDescent="0.25">
      <c r="A385" s="18" t="s">
        <v>436</v>
      </c>
      <c r="B385" s="18" t="s">
        <v>404</v>
      </c>
      <c r="C385" s="19">
        <v>35</v>
      </c>
      <c r="D385" s="20">
        <v>94433</v>
      </c>
      <c r="E385" s="20">
        <f t="shared" si="8"/>
        <v>111317.6204</v>
      </c>
      <c r="F385" s="20"/>
      <c r="G385" s="20">
        <v>0</v>
      </c>
      <c r="H385" s="15">
        <v>1955</v>
      </c>
      <c r="I385" s="2"/>
      <c r="J385" s="2"/>
      <c r="K385" s="2"/>
      <c r="L385" s="2"/>
      <c r="M385" s="2"/>
      <c r="N385" s="2"/>
      <c r="O385" s="2"/>
      <c r="P385" s="2"/>
    </row>
    <row r="386" spans="1:16" s="17" customFormat="1" ht="12.75" customHeight="1" x14ac:dyDescent="0.25">
      <c r="A386" s="18" t="s">
        <v>437</v>
      </c>
      <c r="B386" s="18" t="s">
        <v>404</v>
      </c>
      <c r="C386" s="19">
        <v>36</v>
      </c>
      <c r="D386" s="20">
        <v>208678</v>
      </c>
      <c r="E386" s="20">
        <f t="shared" si="8"/>
        <v>245989.62640000001</v>
      </c>
      <c r="F386" s="20"/>
      <c r="G386" s="20">
        <v>0</v>
      </c>
      <c r="H386" s="15">
        <v>1900</v>
      </c>
      <c r="I386" s="2"/>
      <c r="J386" s="2"/>
      <c r="K386" s="2"/>
      <c r="L386" s="2"/>
      <c r="M386" s="2"/>
      <c r="N386" s="2"/>
      <c r="O386" s="2"/>
      <c r="P386" s="2"/>
    </row>
    <row r="387" spans="1:16" s="17" customFormat="1" ht="12.75" customHeight="1" x14ac:dyDescent="0.25">
      <c r="A387" s="18" t="s">
        <v>438</v>
      </c>
      <c r="B387" s="18" t="s">
        <v>404</v>
      </c>
      <c r="C387" s="19">
        <v>37</v>
      </c>
      <c r="D387" s="20">
        <v>208624</v>
      </c>
      <c r="E387" s="20">
        <f t="shared" si="8"/>
        <v>245925.97120000003</v>
      </c>
      <c r="F387" s="20"/>
      <c r="G387" s="20">
        <v>0</v>
      </c>
      <c r="H387" s="15">
        <v>1915</v>
      </c>
      <c r="I387" s="2"/>
      <c r="J387" s="2"/>
      <c r="K387" s="2"/>
      <c r="L387" s="2"/>
      <c r="M387" s="2"/>
      <c r="N387" s="2"/>
      <c r="O387" s="2"/>
      <c r="P387" s="2"/>
    </row>
    <row r="388" spans="1:16" s="17" customFormat="1" ht="12.75" customHeight="1" x14ac:dyDescent="0.25">
      <c r="A388" s="18" t="s">
        <v>439</v>
      </c>
      <c r="B388" s="18" t="s">
        <v>404</v>
      </c>
      <c r="C388" s="19">
        <v>38</v>
      </c>
      <c r="D388" s="20">
        <v>123690</v>
      </c>
      <c r="E388" s="20">
        <f t="shared" si="8"/>
        <v>145805.772</v>
      </c>
      <c r="F388" s="20"/>
      <c r="G388" s="20">
        <v>0</v>
      </c>
      <c r="H388" s="15">
        <v>1955</v>
      </c>
      <c r="I388" s="2"/>
      <c r="J388" s="2"/>
      <c r="K388" s="2"/>
      <c r="L388" s="2"/>
      <c r="M388" s="2"/>
      <c r="N388" s="2"/>
      <c r="O388" s="2"/>
      <c r="P388" s="2"/>
    </row>
    <row r="389" spans="1:16" s="17" customFormat="1" ht="12.75" customHeight="1" x14ac:dyDescent="0.25">
      <c r="A389" s="18" t="s">
        <v>440</v>
      </c>
      <c r="B389" s="18" t="s">
        <v>404</v>
      </c>
      <c r="C389" s="19">
        <v>39</v>
      </c>
      <c r="D389" s="20">
        <v>22168</v>
      </c>
      <c r="E389" s="20">
        <f t="shared" si="8"/>
        <v>26131.6384</v>
      </c>
      <c r="F389" s="20"/>
      <c r="G389" s="20">
        <v>0</v>
      </c>
      <c r="H389" s="15">
        <v>1900</v>
      </c>
      <c r="I389" s="2"/>
      <c r="J389" s="2"/>
      <c r="K389" s="2"/>
      <c r="L389" s="2"/>
      <c r="M389" s="2"/>
      <c r="N389" s="2"/>
      <c r="O389" s="2"/>
      <c r="P389" s="2"/>
    </row>
    <row r="390" spans="1:16" s="17" customFormat="1" ht="12.75" customHeight="1" x14ac:dyDescent="0.25">
      <c r="A390" s="18" t="s">
        <v>441</v>
      </c>
      <c r="B390" s="18" t="s">
        <v>404</v>
      </c>
      <c r="C390" s="19">
        <v>40</v>
      </c>
      <c r="D390" s="20">
        <v>77719</v>
      </c>
      <c r="E390" s="20">
        <f t="shared" si="8"/>
        <v>91615.157200000001</v>
      </c>
      <c r="F390" s="20"/>
      <c r="G390" s="20">
        <v>0</v>
      </c>
      <c r="H390" s="15">
        <v>1956</v>
      </c>
      <c r="I390" s="2"/>
      <c r="J390" s="2"/>
      <c r="K390" s="2"/>
      <c r="L390" s="2"/>
      <c r="M390" s="2"/>
      <c r="N390" s="2"/>
      <c r="O390" s="2"/>
      <c r="P390" s="2"/>
    </row>
    <row r="391" spans="1:16" s="17" customFormat="1" ht="12.75" customHeight="1" x14ac:dyDescent="0.25">
      <c r="A391" s="18" t="s">
        <v>442</v>
      </c>
      <c r="B391" s="18" t="s">
        <v>404</v>
      </c>
      <c r="C391" s="19">
        <v>41</v>
      </c>
      <c r="D391" s="20">
        <v>109974</v>
      </c>
      <c r="E391" s="20">
        <f t="shared" si="8"/>
        <v>129637.3512</v>
      </c>
      <c r="F391" s="20"/>
      <c r="G391" s="20">
        <v>0</v>
      </c>
      <c r="H391" s="15">
        <v>1964</v>
      </c>
      <c r="I391" s="2"/>
      <c r="J391" s="2"/>
      <c r="K391" s="2"/>
      <c r="L391" s="2"/>
      <c r="M391" s="2"/>
      <c r="N391" s="2"/>
      <c r="O391" s="2"/>
      <c r="P391" s="2"/>
    </row>
    <row r="392" spans="1:16" s="17" customFormat="1" ht="12.75" customHeight="1" x14ac:dyDescent="0.25">
      <c r="A392" s="18" t="s">
        <v>443</v>
      </c>
      <c r="B392" s="18" t="s">
        <v>404</v>
      </c>
      <c r="C392" s="19">
        <v>42</v>
      </c>
      <c r="D392" s="20">
        <v>91412</v>
      </c>
      <c r="E392" s="20">
        <f t="shared" si="8"/>
        <v>107756.46560000001</v>
      </c>
      <c r="F392" s="20"/>
      <c r="G392" s="20">
        <v>0</v>
      </c>
      <c r="H392" s="15">
        <v>1991</v>
      </c>
      <c r="I392" s="2"/>
      <c r="J392" s="2"/>
      <c r="K392" s="2"/>
      <c r="L392" s="2"/>
      <c r="M392" s="2"/>
      <c r="N392" s="2"/>
      <c r="O392" s="2"/>
      <c r="P392" s="2"/>
    </row>
    <row r="393" spans="1:16" s="17" customFormat="1" ht="12.75" customHeight="1" x14ac:dyDescent="0.25">
      <c r="A393" s="18" t="s">
        <v>444</v>
      </c>
      <c r="B393" s="18" t="s">
        <v>404</v>
      </c>
      <c r="C393" s="19">
        <v>43</v>
      </c>
      <c r="D393" s="20">
        <v>90000</v>
      </c>
      <c r="E393" s="20">
        <f t="shared" si="8"/>
        <v>106092</v>
      </c>
      <c r="F393" s="20"/>
      <c r="G393" s="20">
        <v>0</v>
      </c>
      <c r="H393" s="15">
        <v>1910</v>
      </c>
      <c r="I393" s="2"/>
      <c r="J393" s="2"/>
      <c r="K393" s="2"/>
      <c r="L393" s="2"/>
      <c r="M393" s="2"/>
      <c r="N393" s="2"/>
      <c r="O393" s="2"/>
      <c r="P393" s="2"/>
    </row>
    <row r="394" spans="1:16" s="17" customFormat="1" ht="12.75" customHeight="1" x14ac:dyDescent="0.25">
      <c r="A394" s="18" t="s">
        <v>445</v>
      </c>
      <c r="B394" s="18" t="s">
        <v>404</v>
      </c>
      <c r="C394" s="19">
        <v>44</v>
      </c>
      <c r="D394" s="20">
        <v>5492</v>
      </c>
      <c r="E394" s="20">
        <f t="shared" si="8"/>
        <v>6473.9696000000004</v>
      </c>
      <c r="F394" s="20"/>
      <c r="G394" s="20">
        <v>0</v>
      </c>
      <c r="H394" s="15">
        <v>1998</v>
      </c>
      <c r="I394" s="2"/>
      <c r="J394" s="2"/>
      <c r="K394" s="2"/>
      <c r="L394" s="2"/>
      <c r="M394" s="2"/>
      <c r="N394" s="2"/>
      <c r="O394" s="2"/>
      <c r="P394" s="2"/>
    </row>
    <row r="395" spans="1:16" s="17" customFormat="1" ht="12.75" customHeight="1" x14ac:dyDescent="0.25">
      <c r="A395" s="18" t="s">
        <v>446</v>
      </c>
      <c r="B395" s="18" t="s">
        <v>404</v>
      </c>
      <c r="C395" s="19">
        <v>45</v>
      </c>
      <c r="D395" s="20">
        <v>14912</v>
      </c>
      <c r="E395" s="20">
        <f t="shared" si="8"/>
        <v>17578.265600000002</v>
      </c>
      <c r="F395" s="20"/>
      <c r="G395" s="20">
        <v>0</v>
      </c>
      <c r="H395" s="15">
        <v>1999</v>
      </c>
      <c r="I395" s="2"/>
      <c r="J395" s="2"/>
      <c r="K395" s="2"/>
      <c r="L395" s="2"/>
      <c r="M395" s="2"/>
      <c r="N395" s="2"/>
      <c r="O395" s="2"/>
      <c r="P395" s="2"/>
    </row>
    <row r="396" spans="1:16" s="17" customFormat="1" ht="12.75" customHeight="1" x14ac:dyDescent="0.25">
      <c r="A396" s="18" t="s">
        <v>447</v>
      </c>
      <c r="B396" s="18" t="s">
        <v>404</v>
      </c>
      <c r="C396" s="19">
        <v>46</v>
      </c>
      <c r="D396" s="20">
        <v>0</v>
      </c>
      <c r="E396" s="20">
        <f t="shared" si="8"/>
        <v>0</v>
      </c>
      <c r="F396" s="20"/>
      <c r="G396" s="20">
        <v>0</v>
      </c>
      <c r="H396" s="15">
        <v>2011</v>
      </c>
      <c r="I396" s="2"/>
      <c r="J396" s="2"/>
      <c r="K396" s="2"/>
      <c r="L396" s="2"/>
      <c r="M396" s="2"/>
      <c r="N396" s="2"/>
      <c r="O396" s="2"/>
      <c r="P396" s="2"/>
    </row>
    <row r="397" spans="1:16" s="17" customFormat="1" ht="12.75" customHeight="1" x14ac:dyDescent="0.25">
      <c r="A397" s="18" t="s">
        <v>448</v>
      </c>
      <c r="B397" s="18" t="s">
        <v>404</v>
      </c>
      <c r="C397" s="19">
        <v>47</v>
      </c>
      <c r="D397" s="20">
        <v>15570</v>
      </c>
      <c r="E397" s="20">
        <f t="shared" si="8"/>
        <v>18353.916000000001</v>
      </c>
      <c r="F397" s="20"/>
      <c r="G397" s="20">
        <v>0</v>
      </c>
      <c r="H397" s="15">
        <v>2008</v>
      </c>
      <c r="I397" s="2"/>
      <c r="J397" s="2"/>
      <c r="K397" s="2"/>
      <c r="L397" s="2"/>
      <c r="M397" s="2"/>
      <c r="N397" s="2"/>
      <c r="O397" s="2"/>
      <c r="P397" s="2"/>
    </row>
    <row r="398" spans="1:16" s="17" customFormat="1" ht="12.75" customHeight="1" x14ac:dyDescent="0.25">
      <c r="A398" s="18" t="s">
        <v>449</v>
      </c>
      <c r="B398" s="18" t="s">
        <v>404</v>
      </c>
      <c r="C398" s="19">
        <v>48</v>
      </c>
      <c r="D398" s="20">
        <v>637368</v>
      </c>
      <c r="E398" s="20">
        <f t="shared" si="8"/>
        <v>751329.39840000006</v>
      </c>
      <c r="F398" s="20"/>
      <c r="G398" s="20">
        <v>0</v>
      </c>
      <c r="H398" s="15">
        <v>1969</v>
      </c>
      <c r="I398" s="2"/>
      <c r="J398" s="2"/>
      <c r="K398" s="2"/>
      <c r="L398" s="2"/>
      <c r="M398" s="2"/>
      <c r="N398" s="2"/>
      <c r="O398" s="2"/>
      <c r="P398" s="2"/>
    </row>
    <row r="399" spans="1:16" s="17" customFormat="1" ht="12.75" customHeight="1" x14ac:dyDescent="0.25">
      <c r="A399" s="18" t="s">
        <v>450</v>
      </c>
      <c r="B399" s="18" t="s">
        <v>404</v>
      </c>
      <c r="C399" s="19">
        <v>49</v>
      </c>
      <c r="D399" s="20">
        <v>4151</v>
      </c>
      <c r="E399" s="20">
        <f t="shared" si="8"/>
        <v>4893.1988000000001</v>
      </c>
      <c r="F399" s="20"/>
      <c r="G399" s="20">
        <v>0</v>
      </c>
      <c r="H399" s="15">
        <v>1999</v>
      </c>
      <c r="I399" s="2"/>
      <c r="J399" s="2"/>
      <c r="K399" s="2"/>
      <c r="L399" s="2"/>
      <c r="M399" s="2"/>
      <c r="N399" s="2"/>
      <c r="O399" s="2"/>
      <c r="P399" s="2"/>
    </row>
    <row r="400" spans="1:16" s="17" customFormat="1" ht="12.75" customHeight="1" x14ac:dyDescent="0.25">
      <c r="A400" s="18" t="s">
        <v>451</v>
      </c>
      <c r="B400" s="18" t="s">
        <v>404</v>
      </c>
      <c r="C400" s="19">
        <v>50</v>
      </c>
      <c r="D400" s="20">
        <v>8215</v>
      </c>
      <c r="E400" s="20">
        <f t="shared" si="8"/>
        <v>9683.8420000000006</v>
      </c>
      <c r="F400" s="20"/>
      <c r="G400" s="20">
        <v>0</v>
      </c>
      <c r="H400" s="15">
        <v>2002</v>
      </c>
      <c r="I400" s="2"/>
      <c r="J400" s="2"/>
      <c r="K400" s="2"/>
      <c r="L400" s="2"/>
      <c r="M400" s="2"/>
      <c r="N400" s="2"/>
      <c r="O400" s="2"/>
      <c r="P400" s="2"/>
    </row>
    <row r="401" spans="1:16" s="17" customFormat="1" ht="12.75" customHeight="1" x14ac:dyDescent="0.25">
      <c r="A401" s="18" t="s">
        <v>452</v>
      </c>
      <c r="B401" s="18" t="s">
        <v>404</v>
      </c>
      <c r="C401" s="19">
        <v>51</v>
      </c>
      <c r="D401" s="20">
        <v>104273</v>
      </c>
      <c r="E401" s="20">
        <f t="shared" si="8"/>
        <v>122917.01240000001</v>
      </c>
      <c r="F401" s="20"/>
      <c r="G401" s="20">
        <v>0</v>
      </c>
      <c r="H401" s="15">
        <v>1969</v>
      </c>
      <c r="I401" s="2"/>
      <c r="J401" s="2"/>
      <c r="K401" s="2"/>
      <c r="L401" s="2"/>
      <c r="M401" s="2"/>
      <c r="N401" s="2"/>
      <c r="O401" s="2"/>
      <c r="P401" s="2"/>
    </row>
    <row r="402" spans="1:16" s="17" customFormat="1" ht="12.75" customHeight="1" x14ac:dyDescent="0.25">
      <c r="A402" s="18" t="s">
        <v>453</v>
      </c>
      <c r="B402" s="18" t="s">
        <v>404</v>
      </c>
      <c r="C402" s="19">
        <v>52</v>
      </c>
      <c r="D402" s="20">
        <v>1920075</v>
      </c>
      <c r="E402" s="20">
        <f t="shared" si="8"/>
        <v>2263384.41</v>
      </c>
      <c r="F402" s="20"/>
      <c r="G402" s="20">
        <v>0</v>
      </c>
      <c r="H402" s="15">
        <v>2008</v>
      </c>
      <c r="I402" s="2"/>
      <c r="J402" s="2"/>
      <c r="K402" s="2"/>
      <c r="L402" s="2"/>
      <c r="M402" s="2"/>
      <c r="N402" s="2"/>
      <c r="O402" s="2"/>
      <c r="P402" s="2"/>
    </row>
    <row r="403" spans="1:16" s="17" customFormat="1" ht="12.75" customHeight="1" x14ac:dyDescent="0.25">
      <c r="A403" s="18" t="s">
        <v>454</v>
      </c>
      <c r="B403" s="18" t="s">
        <v>404</v>
      </c>
      <c r="C403" s="19">
        <v>53</v>
      </c>
      <c r="D403" s="20">
        <v>14590</v>
      </c>
      <c r="E403" s="20">
        <f t="shared" si="8"/>
        <v>17198.692000000003</v>
      </c>
      <c r="F403" s="20"/>
      <c r="G403" s="20">
        <v>0</v>
      </c>
      <c r="H403" s="15">
        <v>1989</v>
      </c>
      <c r="I403" s="2"/>
      <c r="J403" s="2"/>
      <c r="K403" s="2"/>
      <c r="L403" s="2"/>
      <c r="M403" s="2"/>
      <c r="N403" s="2"/>
      <c r="O403" s="2"/>
      <c r="P403" s="2"/>
    </row>
    <row r="404" spans="1:16" s="17" customFormat="1" ht="12.75" customHeight="1" x14ac:dyDescent="0.25">
      <c r="A404" s="18" t="s">
        <v>455</v>
      </c>
      <c r="B404" s="18" t="s">
        <v>404</v>
      </c>
      <c r="C404" s="19">
        <v>54</v>
      </c>
      <c r="D404" s="20">
        <v>195996</v>
      </c>
      <c r="E404" s="20">
        <f t="shared" si="8"/>
        <v>231040.08480000001</v>
      </c>
      <c r="F404" s="20"/>
      <c r="G404" s="20">
        <v>0</v>
      </c>
      <c r="H404" s="15">
        <v>1956</v>
      </c>
      <c r="I404" s="2"/>
      <c r="J404" s="2"/>
      <c r="K404" s="2"/>
      <c r="L404" s="2"/>
      <c r="M404" s="2"/>
      <c r="N404" s="2"/>
      <c r="O404" s="2"/>
      <c r="P404" s="2"/>
    </row>
    <row r="405" spans="1:16" s="17" customFormat="1" ht="12.75" customHeight="1" x14ac:dyDescent="0.25">
      <c r="A405" s="18" t="s">
        <v>456</v>
      </c>
      <c r="B405" s="18" t="s">
        <v>404</v>
      </c>
      <c r="C405" s="19">
        <v>55</v>
      </c>
      <c r="D405" s="20">
        <v>17290</v>
      </c>
      <c r="E405" s="20">
        <f t="shared" si="8"/>
        <v>20381.452000000001</v>
      </c>
      <c r="F405" s="20"/>
      <c r="G405" s="20">
        <v>0</v>
      </c>
      <c r="H405" s="15">
        <v>1985</v>
      </c>
      <c r="I405" s="2"/>
      <c r="J405" s="2"/>
      <c r="K405" s="2"/>
      <c r="L405" s="2"/>
      <c r="M405" s="2"/>
      <c r="N405" s="2"/>
      <c r="O405" s="2"/>
      <c r="P405" s="2"/>
    </row>
    <row r="406" spans="1:16" s="17" customFormat="1" ht="12.75" customHeight="1" x14ac:dyDescent="0.25">
      <c r="A406" s="18" t="s">
        <v>457</v>
      </c>
      <c r="B406" s="18" t="s">
        <v>404</v>
      </c>
      <c r="C406" s="19">
        <v>56</v>
      </c>
      <c r="D406" s="20">
        <v>1549555</v>
      </c>
      <c r="E406" s="20">
        <f t="shared" si="8"/>
        <v>1826615.4340000001</v>
      </c>
      <c r="F406" s="20"/>
      <c r="G406" s="20">
        <v>0</v>
      </c>
      <c r="H406" s="15">
        <v>2002</v>
      </c>
      <c r="I406" s="2"/>
      <c r="J406" s="2"/>
      <c r="K406" s="2"/>
      <c r="L406" s="2"/>
      <c r="M406" s="2"/>
      <c r="N406" s="2"/>
      <c r="O406" s="2"/>
      <c r="P406" s="2"/>
    </row>
    <row r="407" spans="1:16" s="17" customFormat="1" ht="12.75" customHeight="1" x14ac:dyDescent="0.25">
      <c r="A407" s="18" t="s">
        <v>458</v>
      </c>
      <c r="B407" s="18" t="s">
        <v>404</v>
      </c>
      <c r="C407" s="19">
        <v>57</v>
      </c>
      <c r="D407" s="20">
        <v>69319</v>
      </c>
      <c r="E407" s="20">
        <f t="shared" si="8"/>
        <v>81713.237200000003</v>
      </c>
      <c r="F407" s="20"/>
      <c r="G407" s="20">
        <v>0</v>
      </c>
      <c r="H407" s="15">
        <v>1999</v>
      </c>
      <c r="I407" s="2"/>
      <c r="J407" s="2"/>
      <c r="K407" s="2"/>
      <c r="L407" s="2"/>
      <c r="M407" s="2"/>
      <c r="N407" s="2"/>
      <c r="O407" s="2"/>
      <c r="P407" s="2"/>
    </row>
    <row r="408" spans="1:16" s="17" customFormat="1" ht="12.75" customHeight="1" x14ac:dyDescent="0.25">
      <c r="A408" s="18" t="s">
        <v>459</v>
      </c>
      <c r="B408" s="18" t="s">
        <v>404</v>
      </c>
      <c r="C408" s="19">
        <v>58</v>
      </c>
      <c r="D408" s="20">
        <v>139450</v>
      </c>
      <c r="E408" s="20">
        <f t="shared" si="8"/>
        <v>164383.66</v>
      </c>
      <c r="F408" s="20"/>
      <c r="G408" s="20">
        <v>0</v>
      </c>
      <c r="H408" s="15">
        <v>1947</v>
      </c>
      <c r="I408" s="2"/>
      <c r="J408" s="2"/>
      <c r="K408" s="2"/>
      <c r="L408" s="2"/>
      <c r="M408" s="2"/>
      <c r="N408" s="2"/>
      <c r="O408" s="2"/>
      <c r="P408" s="2"/>
    </row>
    <row r="409" spans="1:16" s="17" customFormat="1" ht="12.75" customHeight="1" x14ac:dyDescent="0.25">
      <c r="A409" s="18" t="s">
        <v>460</v>
      </c>
      <c r="B409" s="18" t="s">
        <v>404</v>
      </c>
      <c r="C409" s="19">
        <v>59</v>
      </c>
      <c r="D409" s="20">
        <v>130085</v>
      </c>
      <c r="E409" s="20">
        <f t="shared" si="8"/>
        <v>153344.198</v>
      </c>
      <c r="F409" s="20"/>
      <c r="G409" s="20">
        <v>0</v>
      </c>
      <c r="H409" s="15">
        <v>1961</v>
      </c>
      <c r="I409" s="2"/>
      <c r="J409" s="2"/>
      <c r="K409" s="2"/>
      <c r="L409" s="2"/>
      <c r="M409" s="2"/>
      <c r="N409" s="2"/>
      <c r="O409" s="2"/>
      <c r="P409" s="2"/>
    </row>
    <row r="410" spans="1:16" s="17" customFormat="1" ht="12.75" customHeight="1" x14ac:dyDescent="0.25">
      <c r="A410" s="18" t="s">
        <v>461</v>
      </c>
      <c r="B410" s="18" t="s">
        <v>404</v>
      </c>
      <c r="C410" s="19">
        <v>60</v>
      </c>
      <c r="D410" s="20">
        <v>361042</v>
      </c>
      <c r="E410" s="20">
        <f t="shared" si="8"/>
        <v>425596.30960000004</v>
      </c>
      <c r="F410" s="20"/>
      <c r="G410" s="20">
        <v>0</v>
      </c>
      <c r="H410" s="15">
        <v>2008</v>
      </c>
      <c r="I410" s="2"/>
      <c r="J410" s="2"/>
      <c r="K410" s="2"/>
      <c r="L410" s="2"/>
      <c r="M410" s="2"/>
      <c r="N410" s="2"/>
      <c r="O410" s="2"/>
      <c r="P410" s="2"/>
    </row>
    <row r="411" spans="1:16" s="17" customFormat="1" ht="12.75" customHeight="1" x14ac:dyDescent="0.25">
      <c r="A411" s="18" t="s">
        <v>462</v>
      </c>
      <c r="B411" s="18" t="s">
        <v>404</v>
      </c>
      <c r="C411" s="19">
        <v>61</v>
      </c>
      <c r="D411" s="20">
        <v>94468</v>
      </c>
      <c r="E411" s="20">
        <f t="shared" si="8"/>
        <v>111358.8784</v>
      </c>
      <c r="F411" s="20"/>
      <c r="G411" s="20">
        <v>0</v>
      </c>
      <c r="H411" s="15">
        <v>2003</v>
      </c>
      <c r="I411" s="2"/>
      <c r="J411" s="2"/>
      <c r="K411" s="2"/>
      <c r="L411" s="2"/>
      <c r="M411" s="2"/>
      <c r="N411" s="2"/>
      <c r="O411" s="2"/>
      <c r="P411" s="2"/>
    </row>
    <row r="412" spans="1:16" s="17" customFormat="1" ht="12.75" customHeight="1" x14ac:dyDescent="0.25">
      <c r="A412" s="18" t="s">
        <v>463</v>
      </c>
      <c r="B412" s="18" t="s">
        <v>404</v>
      </c>
      <c r="C412" s="19">
        <v>62</v>
      </c>
      <c r="D412" s="20">
        <v>138507</v>
      </c>
      <c r="E412" s="20">
        <f t="shared" si="8"/>
        <v>163272.05160000001</v>
      </c>
      <c r="F412" s="20"/>
      <c r="G412" s="20">
        <v>0</v>
      </c>
      <c r="H412" s="15">
        <v>1980</v>
      </c>
      <c r="I412" s="2"/>
      <c r="J412" s="2"/>
      <c r="K412" s="2"/>
      <c r="L412" s="2"/>
      <c r="M412" s="2"/>
      <c r="N412" s="2"/>
      <c r="O412" s="2"/>
      <c r="P412" s="2"/>
    </row>
    <row r="413" spans="1:16" s="17" customFormat="1" ht="12.75" customHeight="1" x14ac:dyDescent="0.25">
      <c r="A413" s="18" t="s">
        <v>464</v>
      </c>
      <c r="B413" s="18" t="s">
        <v>404</v>
      </c>
      <c r="C413" s="19">
        <v>63</v>
      </c>
      <c r="D413" s="20">
        <v>344751</v>
      </c>
      <c r="E413" s="20">
        <f t="shared" si="8"/>
        <v>406392.47880000004</v>
      </c>
      <c r="F413" s="20"/>
      <c r="G413" s="20">
        <v>0</v>
      </c>
      <c r="H413" s="15">
        <v>1969</v>
      </c>
      <c r="I413" s="2"/>
      <c r="J413" s="2"/>
      <c r="K413" s="2"/>
      <c r="L413" s="2"/>
      <c r="M413" s="2"/>
      <c r="N413" s="2"/>
      <c r="O413" s="2"/>
      <c r="P413" s="2"/>
    </row>
    <row r="414" spans="1:16" x14ac:dyDescent="0.25">
      <c r="D414" s="35">
        <f>SUM(D351:D413)</f>
        <v>118724759</v>
      </c>
      <c r="E414" s="35">
        <f>SUM(E351:E413)</f>
        <v>139952745.90919995</v>
      </c>
      <c r="F414" s="35"/>
      <c r="G414" s="35">
        <f>SUM(G351:G413)</f>
        <v>3155681</v>
      </c>
      <c r="H414" s="35"/>
    </row>
    <row r="416" spans="1:16" x14ac:dyDescent="0.25">
      <c r="D416" s="42">
        <f>D414+D347+D334+D299+D273+D256+D188</f>
        <v>462339423.21589983</v>
      </c>
      <c r="E416" s="42">
        <f>E414+E347+E334+E299+E273+E256+E188</f>
        <v>545005712.08690274</v>
      </c>
      <c r="F416" s="42"/>
      <c r="G416" s="42">
        <f>G414+G347+G334+G299+G273+G256+G188</f>
        <v>12916331</v>
      </c>
      <c r="H416" s="42"/>
    </row>
  </sheetData>
  <mergeCells count="1">
    <mergeCell ref="A5:H5"/>
  </mergeCells>
  <pageMargins left="0.7" right="0.7" top="0.75" bottom="0.75" header="0.3" footer="0.3"/>
  <pageSetup orientation="portrait" r:id="rId1"/>
  <headerFooter>
    <oddFooter>&amp;LIII. Maintenance Needs&amp;CPage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Needs FY2025</vt:lpstr>
      <vt:lpstr>'Maintenance Needs FY2025'!Print_Area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Bates</dc:creator>
  <cp:lastModifiedBy>Nicholas Fuller (ADHE)</cp:lastModifiedBy>
  <dcterms:created xsi:type="dcterms:W3CDTF">2024-06-18T19:50:09Z</dcterms:created>
  <dcterms:modified xsi:type="dcterms:W3CDTF">2024-07-02T16:26:39Z</dcterms:modified>
</cp:coreProperties>
</file>